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harbert\OneDrive - City of Tarpon Springs\Documents\"/>
    </mc:Choice>
  </mc:AlternateContent>
  <xr:revisionPtr revIDLastSave="0" documentId="8_{6D2ACF97-5ABC-4C9F-A14B-8A4ECBF9D0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Sheet1!$B$33:$M$44</definedName>
    <definedName name="_xlnm.Print_Area" localSheetId="0">Sheet1!$B$1:$M$73</definedName>
    <definedName name="_xlnm.Print_Titles" localSheetId="0">Sheet1!$32:$33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1" l="1"/>
  <c r="K30" i="1"/>
  <c r="J30" i="1"/>
  <c r="J48" i="1" s="1"/>
  <c r="I30" i="1"/>
  <c r="H30" i="1"/>
  <c r="H48" i="1" s="1"/>
  <c r="J36" i="1"/>
  <c r="J49" i="1" s="1"/>
  <c r="I36" i="1"/>
  <c r="I49" i="1" s="1"/>
  <c r="H36" i="1"/>
  <c r="H49" i="1" s="1"/>
  <c r="K13" i="1"/>
  <c r="K36" i="1" s="1"/>
  <c r="K23" i="1"/>
  <c r="K24" i="1"/>
  <c r="I25" i="1"/>
  <c r="K10" i="1"/>
  <c r="I48" i="1" l="1"/>
  <c r="J50" i="1"/>
  <c r="K15" i="1"/>
  <c r="K22" i="1"/>
  <c r="K7" i="1"/>
  <c r="K14" i="1"/>
  <c r="K16" i="1"/>
  <c r="K18" i="1"/>
  <c r="K19" i="1"/>
  <c r="K48" i="1" l="1"/>
  <c r="K50" i="1" l="1"/>
  <c r="H50" i="1"/>
  <c r="I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Paige Tillison</author>
  </authors>
  <commentList>
    <comment ref="K10" authorId="0" shapeId="0" xr:uid="{561F757B-42F6-4A59-A4F6-B062BAA86C62}">
      <text>
        <r>
          <rPr>
            <b/>
            <sz val="9"/>
            <color indexed="81"/>
            <rFont val="Tahoma"/>
            <family val="2"/>
          </rPr>
          <t>Paige Tillison:</t>
        </r>
        <r>
          <rPr>
            <sz val="9"/>
            <color indexed="81"/>
            <rFont val="Tahoma"/>
            <family val="2"/>
          </rPr>
          <t xml:space="preserve">
11/2022 - Grant Received
</t>
        </r>
      </text>
    </comment>
  </commentList>
</comments>
</file>

<file path=xl/sharedStrings.xml><?xml version="1.0" encoding="utf-8"?>
<sst xmlns="http://schemas.openxmlformats.org/spreadsheetml/2006/main" count="216" uniqueCount="157">
  <si>
    <t>Grant Agency</t>
  </si>
  <si>
    <t>Grant Name</t>
  </si>
  <si>
    <t>Purpose of the Grant</t>
  </si>
  <si>
    <t>Grant Amount</t>
  </si>
  <si>
    <t>Current Grants</t>
  </si>
  <si>
    <t>City Match Required to Receive the Grant</t>
  </si>
  <si>
    <t>Application Due Date</t>
  </si>
  <si>
    <t>Est. Date of Funding Availability</t>
  </si>
  <si>
    <t>State of Florida, Div. of Cultural Affairs</t>
  </si>
  <si>
    <t>General Support Grant</t>
  </si>
  <si>
    <t>Fire Dept.</t>
  </si>
  <si>
    <t>FEMA</t>
  </si>
  <si>
    <t>Police Dept.</t>
  </si>
  <si>
    <t>Dept. of Justice</t>
  </si>
  <si>
    <t>Grant for equipment purchase</t>
  </si>
  <si>
    <t>FDOT</t>
  </si>
  <si>
    <t>Public Works</t>
  </si>
  <si>
    <t>SWFWMD</t>
  </si>
  <si>
    <t>Public Services</t>
  </si>
  <si>
    <t>Cooperative Funding Grant Program</t>
  </si>
  <si>
    <t>For stormwater infrastructure improvement projects (Pent/Grosse Ave SW Project)</t>
  </si>
  <si>
    <t>City Department</t>
  </si>
  <si>
    <t>City-Wide Grant Opportunities</t>
  </si>
  <si>
    <t>Total Current Grants</t>
  </si>
  <si>
    <t>Total Project Value</t>
  </si>
  <si>
    <t>CURRENT GRANTS</t>
  </si>
  <si>
    <t>TOTAL ALL GRANTS</t>
  </si>
  <si>
    <t xml:space="preserve">    Total All Grants</t>
  </si>
  <si>
    <t>Grant Funded</t>
  </si>
  <si>
    <t>Max Grant Amount</t>
  </si>
  <si>
    <t>City Match</t>
  </si>
  <si>
    <t>Pinellas County</t>
  </si>
  <si>
    <t>Project Admin</t>
  </si>
  <si>
    <t xml:space="preserve">State of Florida </t>
  </si>
  <si>
    <t>Budget Appropriation</t>
  </si>
  <si>
    <t>Florida Department of Environmental Protection</t>
  </si>
  <si>
    <t>National Endowment for the Arts</t>
  </si>
  <si>
    <t>Arts Engagement in American Communities</t>
  </si>
  <si>
    <t>Florida Resilient Coastlines Program (FRCP) Resilience Planning Grant</t>
  </si>
  <si>
    <t>Cultural and Civic Services</t>
  </si>
  <si>
    <t>Planning and Zoning</t>
  </si>
  <si>
    <t>Project Administration</t>
  </si>
  <si>
    <t xml:space="preserve">Recreational Trails Program </t>
  </si>
  <si>
    <t>For construction of the Elfers Spur Trail</t>
  </si>
  <si>
    <t>Tarpon Springs Sponge Docks Flooding Abatement Project</t>
  </si>
  <si>
    <t>Mango Street Construction, Phase 2</t>
  </si>
  <si>
    <t>MLK Intersection Improvements</t>
  </si>
  <si>
    <t>For completion of a vulnerability assessment and action plan</t>
  </si>
  <si>
    <t>Contact</t>
  </si>
  <si>
    <t>Diane Wood</t>
  </si>
  <si>
    <t>Cari Rupkalvis</t>
  </si>
  <si>
    <t>Bob Robertson or PJ Harbert</t>
  </si>
  <si>
    <t>Frank Ruggiero</t>
  </si>
  <si>
    <t>Justice Assistance Grant (JAG)</t>
  </si>
  <si>
    <t>Funding to support Anclote River Dredging (Spoils site lease and construction and extended turning basin)</t>
  </si>
  <si>
    <t>Tampa Bay Regional Planning Council</t>
  </si>
  <si>
    <t>Brandon Groc</t>
  </si>
  <si>
    <t>Shannon Brewer</t>
  </si>
  <si>
    <t>USDA</t>
  </si>
  <si>
    <t>Tree Canopies</t>
  </si>
  <si>
    <t>Paul Hopkins</t>
  </si>
  <si>
    <t>Vehicle Wraps</t>
  </si>
  <si>
    <t>CDBG</t>
  </si>
  <si>
    <t>Frank Ruggiero/P.J. Harbert</t>
  </si>
  <si>
    <t>IPTM</t>
  </si>
  <si>
    <t>DRE Call-Out</t>
  </si>
  <si>
    <t>Reimbursement for DRE Call-Out</t>
  </si>
  <si>
    <t>Building Development</t>
  </si>
  <si>
    <t>FL Dept. of Agriculture and Consumer Services</t>
  </si>
  <si>
    <t>Managing Community Forests Grant</t>
  </si>
  <si>
    <t>Tree Inventory/Management Plan/Tree Planting</t>
  </si>
  <si>
    <t>Caroline Lanford</t>
  </si>
  <si>
    <t>Florida Department of State</t>
  </si>
  <si>
    <t>Small Matching Grant</t>
  </si>
  <si>
    <t>Supports general program activities for local arts programs (07/01/23-06/30/24)</t>
  </si>
  <si>
    <t>US Dept. Housing and Urban Development</t>
  </si>
  <si>
    <t>Community Project Funding Grant</t>
  </si>
  <si>
    <t xml:space="preserve">Craig Park/Spring Bayou Seawall and Sidewalk Repair and Resiliency Upgrade </t>
  </si>
  <si>
    <t>Notes</t>
  </si>
  <si>
    <t>FL Dept. of State, Div. of Library and Information Services</t>
  </si>
  <si>
    <t>Public Library Construction Grant</t>
  </si>
  <si>
    <t>Library construction project</t>
  </si>
  <si>
    <t>Total Pending Grants</t>
  </si>
  <si>
    <t xml:space="preserve">    Total Future Grants/Sponsorships/Donations</t>
  </si>
  <si>
    <t xml:space="preserve">Funding to support restoration of the Anclote Dredge DMMA (spoils site). </t>
  </si>
  <si>
    <t xml:space="preserve">Historic District and Greektown Survey Update </t>
  </si>
  <si>
    <t>SAFER</t>
  </si>
  <si>
    <t>Kyle Miller/Megan Araya</t>
  </si>
  <si>
    <t>Hiring of personnel</t>
  </si>
  <si>
    <t>Defibrillators</t>
  </si>
  <si>
    <t>FUTURE GRANTS</t>
  </si>
  <si>
    <t xml:space="preserve">ARPA Funded </t>
  </si>
  <si>
    <t>ARPA</t>
  </si>
  <si>
    <t>What needs done?</t>
  </si>
  <si>
    <t>Bulletproof Vest Grants (2023)</t>
  </si>
  <si>
    <t>Urban and Community  Forestry</t>
  </si>
  <si>
    <t>TBRPC</t>
  </si>
  <si>
    <t>FDLE</t>
  </si>
  <si>
    <t xml:space="preserve">APPLIED/WAITING ON NOTIFICATION </t>
  </si>
  <si>
    <t>Bob Robertson or P.J. Harbert</t>
  </si>
  <si>
    <t xml:space="preserve">Bob Robertson </t>
  </si>
  <si>
    <t>Bob Robertson</t>
  </si>
  <si>
    <t>Grants Applied For/Future Grants</t>
  </si>
  <si>
    <t>Brandon Crum/James Burke/P.J. Harbert</t>
  </si>
  <si>
    <t>Replacement of Exercise Equipment</t>
  </si>
  <si>
    <t>Jamie Taylor/P.J. Harbert</t>
  </si>
  <si>
    <t>Community Center Sign/Repaving of Parking Lot</t>
  </si>
  <si>
    <t>NTP issued 03/06/24</t>
  </si>
  <si>
    <t xml:space="preserve">Reimbursement submitted to TBRPC on 03/05/24. </t>
  </si>
  <si>
    <t>Fire Department</t>
  </si>
  <si>
    <t>Richard Walsh/P.J. Harbert</t>
  </si>
  <si>
    <t>Assistance to Firefighters Grant</t>
  </si>
  <si>
    <t xml:space="preserve">Additional Turnout Gear </t>
  </si>
  <si>
    <t>Steve Gassen/P.J. Harbert</t>
  </si>
  <si>
    <t>DUI Enforcement/Saturation Patrols</t>
  </si>
  <si>
    <t>Marco Villagomez/Nick Gerakios</t>
  </si>
  <si>
    <t>Municipal Recycling Grant</t>
  </si>
  <si>
    <t>P.J. Harbert</t>
  </si>
  <si>
    <t>FDEM</t>
  </si>
  <si>
    <t>HMGP Idalia</t>
  </si>
  <si>
    <t>Sponge Docks Flooding Abatement</t>
  </si>
  <si>
    <t>Awarded/Design Undergoing</t>
  </si>
  <si>
    <t>Reimbursement for Recycling Costs</t>
  </si>
  <si>
    <t xml:space="preserve">Highway Safety </t>
  </si>
  <si>
    <t>Submitted Concept Paper-NOT AN APPLICATION</t>
  </si>
  <si>
    <t>Applied 02/28/24</t>
  </si>
  <si>
    <t xml:space="preserve">Applied 02/22/24 </t>
  </si>
  <si>
    <t>Megan Araya</t>
  </si>
  <si>
    <t>Publix</t>
  </si>
  <si>
    <t xml:space="preserve">Hurricane Supplies </t>
  </si>
  <si>
    <t xml:space="preserve">Publix Charities Giving </t>
  </si>
  <si>
    <t>Reimbursement submitted to FDLE on 04/01/2024</t>
  </si>
  <si>
    <t xml:space="preserve">Awarded  </t>
  </si>
  <si>
    <t xml:space="preserve">1st reimbursement request submitted </t>
  </si>
  <si>
    <t>P.J. Harbert/Tommy Kiger</t>
  </si>
  <si>
    <t xml:space="preserve">Received notice that project was approved by Pinellas County </t>
  </si>
  <si>
    <t xml:space="preserve">Waiting on Pinellas County Commissioners approval </t>
  </si>
  <si>
    <t>Reimbursement request submitted</t>
  </si>
  <si>
    <t>Phase 1 closeout docs submitted 12/15/23.  Working on reimbursement docs and beginning Phase 2.</t>
  </si>
  <si>
    <t>Police Department</t>
  </si>
  <si>
    <t>JAG-D (Direct)</t>
  </si>
  <si>
    <t>Equipment</t>
  </si>
  <si>
    <t>Pinellas County LMS Workgroup placed project in Top Tier for recommended funding purposes.</t>
  </si>
  <si>
    <t xml:space="preserve">Draft document was submitted and is being reviewed. </t>
  </si>
  <si>
    <t>Task 1 and 2 underway/Task 3 to begin May 2024</t>
  </si>
  <si>
    <t xml:space="preserve">Ongoing.  Expected completion on 12/25. Nick Makris (PA) handles reimbursements.  </t>
  </si>
  <si>
    <t>Pinellas County LMS Workgroup placed project in Top Tier for recommended funding purposes/see Future Grants for HMGP Idalia information.</t>
  </si>
  <si>
    <t xml:space="preserve">Police Department </t>
  </si>
  <si>
    <t>Raquel Hull</t>
  </si>
  <si>
    <t>BVP</t>
  </si>
  <si>
    <t>Department of Justice</t>
  </si>
  <si>
    <t>Bulletproof Vest</t>
  </si>
  <si>
    <t>Frank Ruggiero/Raquel Hull</t>
  </si>
  <si>
    <t xml:space="preserve">Waiting on permits/Environmental Assessment complete/Setting up DRGR Reporting System with HUD. </t>
  </si>
  <si>
    <t>Deliverables waiting on approval from FDEP/Reimbursement request due by 06/30/24</t>
  </si>
  <si>
    <t>Anthony (Tony) Mannello/Nick Makris</t>
  </si>
  <si>
    <t>Last Updated: 04/23/2024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</si>
</sst>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0" fillId="0" borderId="1" xfId="0" applyBorder="1" applyAlignment="1">
      <alignment wrapText="1"/>
    </xf>
    <xf numFmtId="164" fontId="0" fillId="0" borderId="1" xfId="1" applyNumberFormat="1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0" fillId="2" borderId="5" xfId="0" applyFill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7" fillId="0" borderId="0" xfId="0" applyFont="1"/>
    <xf numFmtId="164" fontId="0" fillId="0" borderId="1" xfId="1" applyNumberFormat="1" applyFont="1" applyFill="1" applyBorder="1" applyAlignment="1"/>
    <xf numFmtId="164" fontId="0" fillId="0" borderId="0" xfId="1" applyNumberFormat="1" applyFont="1" applyAlignment="1"/>
    <xf numFmtId="0" fontId="4" fillId="0" borderId="0" xfId="0" applyFont="1"/>
    <xf numFmtId="164" fontId="4" fillId="0" borderId="0" xfId="1" applyNumberFormat="1" applyFont="1" applyAlignment="1"/>
    <xf numFmtId="0" fontId="0" fillId="2" borderId="6" xfId="0" applyFill="1" applyBorder="1"/>
    <xf numFmtId="0" fontId="0" fillId="0" borderId="12" xfId="0" applyBorder="1"/>
    <xf numFmtId="0" fontId="0" fillId="0" borderId="13" xfId="0" applyBorder="1"/>
    <xf numFmtId="164" fontId="5" fillId="0" borderId="2" xfId="1" applyNumberFormat="1" applyFont="1" applyFill="1" applyBorder="1" applyAlignment="1"/>
    <xf numFmtId="0" fontId="0" fillId="0" borderId="7" xfId="0" applyBorder="1"/>
    <xf numFmtId="0" fontId="0" fillId="0" borderId="8" xfId="0" applyBorder="1"/>
    <xf numFmtId="164" fontId="5" fillId="0" borderId="4" xfId="1" applyNumberFormat="1" applyFont="1" applyFill="1" applyBorder="1" applyAlignment="1"/>
    <xf numFmtId="0" fontId="0" fillId="2" borderId="9" xfId="0" applyFill="1" applyBorder="1"/>
    <xf numFmtId="164" fontId="4" fillId="2" borderId="3" xfId="1" applyNumberFormat="1" applyFont="1" applyFill="1" applyBorder="1" applyAlignment="1"/>
    <xf numFmtId="164" fontId="0" fillId="0" borderId="0" xfId="1" applyNumberFormat="1" applyFont="1" applyFill="1" applyBorder="1" applyAlignment="1"/>
    <xf numFmtId="164" fontId="0" fillId="0" borderId="0" xfId="1" applyNumberFormat="1" applyFont="1" applyAlignment="1">
      <alignment wrapText="1"/>
    </xf>
    <xf numFmtId="0" fontId="0" fillId="2" borderId="6" xfId="0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/>
    <xf numFmtId="164" fontId="11" fillId="0" borderId="0" xfId="1" applyNumberFormat="1" applyFont="1" applyFill="1" applyBorder="1" applyAlignment="1"/>
    <xf numFmtId="164" fontId="12" fillId="0" borderId="0" xfId="1" applyNumberFormat="1" applyFont="1" applyFill="1" applyBorder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4" fillId="3" borderId="1" xfId="1" applyNumberFormat="1" applyFont="1" applyFill="1" applyBorder="1" applyAlignment="1"/>
    <xf numFmtId="0" fontId="13" fillId="6" borderId="1" xfId="0" applyFont="1" applyFill="1" applyBorder="1" applyAlignment="1">
      <alignment wrapText="1"/>
    </xf>
    <xf numFmtId="164" fontId="13" fillId="6" borderId="1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4" fillId="6" borderId="0" xfId="0" applyFont="1" applyFill="1" applyAlignment="1">
      <alignment wrapText="1"/>
    </xf>
    <xf numFmtId="164" fontId="4" fillId="6" borderId="0" xfId="1" applyNumberFormat="1" applyFont="1" applyFill="1" applyBorder="1" applyAlignment="1"/>
    <xf numFmtId="0" fontId="0" fillId="6" borderId="0" xfId="0" applyFill="1"/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0" fillId="0" borderId="15" xfId="0" applyBorder="1"/>
    <xf numFmtId="164" fontId="0" fillId="0" borderId="15" xfId="1" applyNumberFormat="1" applyFont="1" applyBorder="1" applyAlignment="1"/>
    <xf numFmtId="0" fontId="1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64" fontId="13" fillId="0" borderId="2" xfId="1" applyNumberFormat="1" applyFont="1" applyFill="1" applyBorder="1" applyAlignment="1"/>
    <xf numFmtId="4" fontId="0" fillId="6" borderId="1" xfId="0" applyNumberFormat="1" applyFill="1" applyBorder="1" applyAlignment="1">
      <alignment horizontal="right" wrapText="1"/>
    </xf>
    <xf numFmtId="0" fontId="3" fillId="3" borderId="14" xfId="0" applyFont="1" applyFill="1" applyBorder="1" applyAlignment="1">
      <alignment horizontal="center" wrapText="1"/>
    </xf>
    <xf numFmtId="0" fontId="0" fillId="0" borderId="1" xfId="0" applyBorder="1"/>
    <xf numFmtId="164" fontId="0" fillId="0" borderId="14" xfId="1" applyNumberFormat="1" applyFont="1" applyFill="1" applyBorder="1" applyAlignment="1"/>
    <xf numFmtId="164" fontId="0" fillId="0" borderId="14" xfId="1" applyNumberFormat="1" applyFont="1" applyFill="1" applyBorder="1" applyAlignment="1">
      <alignment wrapText="1"/>
    </xf>
    <xf numFmtId="164" fontId="0" fillId="0" borderId="16" xfId="1" applyNumberFormat="1" applyFont="1" applyFill="1" applyBorder="1" applyAlignment="1">
      <alignment wrapText="1"/>
    </xf>
    <xf numFmtId="4" fontId="0" fillId="6" borderId="14" xfId="0" applyNumberFormat="1" applyFill="1" applyBorder="1" applyAlignment="1">
      <alignment horizontal="right" wrapText="1"/>
    </xf>
    <xf numFmtId="164" fontId="0" fillId="6" borderId="14" xfId="1" applyNumberFormat="1" applyFont="1" applyFill="1" applyBorder="1" applyAlignment="1">
      <alignment wrapText="1"/>
    </xf>
    <xf numFmtId="164" fontId="0" fillId="6" borderId="1" xfId="1" applyNumberFormat="1" applyFont="1" applyFill="1" applyBorder="1" applyAlignment="1"/>
    <xf numFmtId="0" fontId="0" fillId="3" borderId="1" xfId="0" applyFill="1" applyBorder="1" applyAlignment="1">
      <alignment wrapText="1"/>
    </xf>
    <xf numFmtId="3" fontId="0" fillId="6" borderId="1" xfId="0" applyNumberFormat="1" applyFill="1" applyBorder="1" applyAlignment="1">
      <alignment horizontal="right" wrapText="1"/>
    </xf>
    <xf numFmtId="0" fontId="4" fillId="7" borderId="1" xfId="0" applyFont="1" applyFill="1" applyBorder="1" applyAlignment="1">
      <alignment horizontal="center"/>
    </xf>
    <xf numFmtId="0" fontId="0" fillId="7" borderId="1" xfId="0" applyFill="1" applyBorder="1"/>
    <xf numFmtId="164" fontId="4" fillId="7" borderId="14" xfId="1" applyNumberFormat="1" applyFont="1" applyFill="1" applyBorder="1" applyAlignment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wrapText="1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center" wrapText="1"/>
    </xf>
    <xf numFmtId="0" fontId="3" fillId="7" borderId="14" xfId="0" applyFont="1" applyFill="1" applyBorder="1" applyAlignment="1">
      <alignment horizontal="center"/>
    </xf>
    <xf numFmtId="14" fontId="13" fillId="0" borderId="1" xfId="0" quotePrefix="1" applyNumberFormat="1" applyFont="1" applyBorder="1" applyAlignment="1">
      <alignment horizontal="center" wrapText="1"/>
    </xf>
    <xf numFmtId="164" fontId="4" fillId="3" borderId="17" xfId="1" applyNumberFormat="1" applyFont="1" applyFill="1" applyBorder="1" applyAlignment="1"/>
    <xf numFmtId="0" fontId="0" fillId="6" borderId="15" xfId="0" applyFill="1" applyBorder="1"/>
    <xf numFmtId="164" fontId="4" fillId="6" borderId="15" xfId="1" applyNumberFormat="1" applyFont="1" applyFill="1" applyBorder="1" applyAlignment="1"/>
    <xf numFmtId="0" fontId="0" fillId="0" borderId="14" xfId="0" applyBorder="1"/>
    <xf numFmtId="0" fontId="0" fillId="6" borderId="14" xfId="0" applyFill="1" applyBorder="1" applyAlignment="1">
      <alignment horizontal="center" wrapText="1"/>
    </xf>
    <xf numFmtId="49" fontId="0" fillId="0" borderId="14" xfId="0" quotePrefix="1" applyNumberFormat="1" applyBorder="1" applyAlignment="1">
      <alignment horizontal="left"/>
    </xf>
    <xf numFmtId="0" fontId="0" fillId="7" borderId="14" xfId="0" applyFill="1" applyBorder="1"/>
    <xf numFmtId="0" fontId="0" fillId="3" borderId="17" xfId="0" applyFill="1" applyBorder="1"/>
    <xf numFmtId="0" fontId="0" fillId="0" borderId="16" xfId="0" applyBorder="1"/>
    <xf numFmtId="0" fontId="0" fillId="6" borderId="1" xfId="0" applyFill="1" applyBorder="1"/>
    <xf numFmtId="4" fontId="0" fillId="0" borderId="1" xfId="0" applyNumberFormat="1" applyBorder="1"/>
    <xf numFmtId="9" fontId="8" fillId="4" borderId="18" xfId="2" applyFont="1" applyFill="1" applyBorder="1" applyAlignment="1"/>
    <xf numFmtId="0" fontId="0" fillId="0" borderId="21" xfId="0" applyBorder="1"/>
    <xf numFmtId="9" fontId="8" fillId="4" borderId="19" xfId="2" applyFont="1" applyFill="1" applyBorder="1" applyAlignment="1"/>
    <xf numFmtId="0" fontId="8" fillId="4" borderId="20" xfId="0" applyFont="1" applyFill="1" applyBorder="1" applyAlignment="1">
      <alignment horizontal="right" indent="1"/>
    </xf>
    <xf numFmtId="164" fontId="0" fillId="6" borderId="14" xfId="1" applyNumberFormat="1" applyFont="1" applyFill="1" applyBorder="1" applyAlignment="1"/>
    <xf numFmtId="0" fontId="0" fillId="0" borderId="14" xfId="0" applyBorder="1" applyAlignment="1">
      <alignment horizontal="left"/>
    </xf>
    <xf numFmtId="0" fontId="0" fillId="6" borderId="14" xfId="0" applyFill="1" applyBorder="1" applyAlignment="1">
      <alignment horizontal="left" wrapText="1"/>
    </xf>
    <xf numFmtId="14" fontId="0" fillId="0" borderId="1" xfId="0" applyNumberFormat="1" applyBorder="1" applyAlignment="1">
      <alignment wrapText="1"/>
    </xf>
    <xf numFmtId="0" fontId="0" fillId="6" borderId="14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165" fontId="0" fillId="0" borderId="1" xfId="3" applyNumberFormat="1" applyFont="1" applyBorder="1"/>
    <xf numFmtId="14" fontId="0" fillId="0" borderId="1" xfId="0" quotePrefix="1" applyNumberFormat="1" applyBorder="1" applyAlignment="1">
      <alignment wrapText="1"/>
    </xf>
    <xf numFmtId="0" fontId="0" fillId="6" borderId="2" xfId="0" applyFill="1" applyBorder="1" applyAlignment="1">
      <alignment wrapText="1"/>
    </xf>
    <xf numFmtId="3" fontId="0" fillId="6" borderId="2" xfId="0" applyNumberFormat="1" applyFill="1" applyBorder="1" applyAlignment="1">
      <alignment horizontal="right" wrapText="1"/>
    </xf>
    <xf numFmtId="3" fontId="0" fillId="6" borderId="16" xfId="0" applyNumberFormat="1" applyFill="1" applyBorder="1" applyAlignment="1">
      <alignment horizontal="right" wrapText="1"/>
    </xf>
    <xf numFmtId="14" fontId="13" fillId="6" borderId="14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164" fontId="13" fillId="0" borderId="1" xfId="1" applyNumberFormat="1" applyFont="1" applyFill="1" applyBorder="1" applyAlignment="1">
      <alignment wrapText="1"/>
    </xf>
    <xf numFmtId="14" fontId="13" fillId="0" borderId="14" xfId="0" applyNumberFormat="1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left" wrapText="1"/>
    </xf>
    <xf numFmtId="4" fontId="0" fillId="6" borderId="2" xfId="0" applyNumberFormat="1" applyFill="1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0" fontId="0" fillId="0" borderId="14" xfId="0" applyBorder="1" applyAlignment="1">
      <alignment horizontal="center" wrapText="1"/>
    </xf>
    <xf numFmtId="4" fontId="0" fillId="0" borderId="14" xfId="0" applyNumberFormat="1" applyBorder="1" applyAlignment="1">
      <alignment horizontal="right" wrapText="1"/>
    </xf>
    <xf numFmtId="3" fontId="0" fillId="6" borderId="14" xfId="0" applyNumberFormat="1" applyFill="1" applyBorder="1" applyAlignment="1">
      <alignment horizontal="right" wrapText="1"/>
    </xf>
    <xf numFmtId="0" fontId="0" fillId="0" borderId="17" xfId="0" applyBorder="1" applyAlignment="1">
      <alignment horizontal="center" wrapText="1"/>
    </xf>
    <xf numFmtId="14" fontId="0" fillId="0" borderId="14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14" fontId="0" fillId="6" borderId="14" xfId="0" applyNumberFormat="1" applyFill="1" applyBorder="1" applyAlignment="1">
      <alignment horizontal="left" wrapText="1"/>
    </xf>
    <xf numFmtId="14" fontId="0" fillId="0" borderId="17" xfId="0" applyNumberForma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164" fontId="0" fillId="5" borderId="1" xfId="1" applyNumberFormat="1" applyFont="1" applyFill="1" applyBorder="1" applyAlignment="1">
      <alignment horizontal="right"/>
    </xf>
    <xf numFmtId="164" fontId="0" fillId="5" borderId="1" xfId="1" applyNumberFormat="1" applyFont="1" applyFill="1" applyBorder="1" applyAlignment="1"/>
    <xf numFmtId="164" fontId="0" fillId="5" borderId="14" xfId="1" applyNumberFormat="1" applyFont="1" applyFill="1" applyBorder="1" applyAlignment="1">
      <alignment horizontal="right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164" fontId="0" fillId="5" borderId="1" xfId="1" applyNumberFormat="1" applyFont="1" applyFill="1" applyBorder="1" applyAlignment="1">
      <alignment wrapText="1"/>
    </xf>
    <xf numFmtId="0" fontId="0" fillId="5" borderId="1" xfId="0" applyFill="1" applyBorder="1"/>
    <xf numFmtId="164" fontId="0" fillId="5" borderId="14" xfId="1" applyNumberFormat="1" applyFont="1" applyFill="1" applyBorder="1" applyAlignment="1">
      <alignment wrapText="1"/>
    </xf>
    <xf numFmtId="14" fontId="0" fillId="5" borderId="14" xfId="0" applyNumberFormat="1" applyFill="1" applyBorder="1" applyAlignment="1">
      <alignment horizontal="center" wrapText="1"/>
    </xf>
    <xf numFmtId="14" fontId="0" fillId="5" borderId="1" xfId="0" quotePrefix="1" applyNumberFormat="1" applyFill="1" applyBorder="1" applyAlignment="1">
      <alignment wrapText="1"/>
    </xf>
    <xf numFmtId="0" fontId="2" fillId="0" borderId="0" xfId="0" applyFont="1"/>
    <xf numFmtId="0" fontId="4" fillId="3" borderId="1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4" fillId="3" borderId="22" xfId="0" applyFont="1" applyFill="1" applyBorder="1" applyAlignment="1">
      <alignment horizontal="left" wrapText="1"/>
    </xf>
    <xf numFmtId="0" fontId="4" fillId="7" borderId="14" xfId="0" applyFont="1" applyFill="1" applyBorder="1" applyAlignment="1">
      <alignment horizontal="left" wrapText="1"/>
    </xf>
    <xf numFmtId="0" fontId="4" fillId="7" borderId="15" xfId="0" applyFont="1" applyFill="1" applyBorder="1" applyAlignment="1">
      <alignment horizontal="left" wrapText="1"/>
    </xf>
    <xf numFmtId="0" fontId="4" fillId="7" borderId="22" xfId="0" applyFont="1" applyFill="1" applyBorder="1" applyAlignment="1">
      <alignment horizontal="left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Breakdown of Funding Sources for Grant-Eligible Projects &amp; Initiatives </a:t>
            </a:r>
          </a:p>
          <a:p>
            <a:pPr>
              <a:defRPr/>
            </a:pPr>
            <a:r>
              <a:rPr lang="en-US"/>
              <a:t>(Total Project Value $21.7million)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1071683098981194E-2"/>
          <c:y val="0.18758498556775366"/>
          <c:w val="0.97462108065327913"/>
          <c:h val="0.78014857319977471"/>
        </c:manualLayout>
      </c:layout>
      <c:pie3DChart>
        <c:varyColors val="1"/>
        <c:ser>
          <c:idx val="0"/>
          <c:order val="0"/>
          <c:tx>
            <c:strRef>
              <c:f>Sheet1!$H$47:$J$47</c:f>
              <c:strCache>
                <c:ptCount val="3"/>
                <c:pt idx="0">
                  <c:v>Grant Amount</c:v>
                </c:pt>
                <c:pt idx="1">
                  <c:v>City Match</c:v>
                </c:pt>
                <c:pt idx="2">
                  <c:v>ARPA</c:v>
                </c:pt>
              </c:strCache>
            </c:strRef>
          </c:tx>
          <c:explosion val="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A44-4DA5-BC67-C06B418165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425-46A4-80E3-A10A15DD01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E425-46A4-80E3-A10A15DD018C}"/>
              </c:ext>
            </c:extLst>
          </c:dPt>
          <c:dLbls>
            <c:dLbl>
              <c:idx val="0"/>
              <c:layout>
                <c:manualLayout>
                  <c:x val="-0.13393830397838172"/>
                  <c:y val="-5.6563735808373775E-2"/>
                </c:manualLayout>
              </c:layout>
              <c:tx>
                <c:rich>
                  <a:bodyPr/>
                  <a:lstStyle/>
                  <a:p>
                    <a:fld id="{B9B44341-0C86-405B-9B9F-B6A18185B82F}" type="VALUE">
                      <a:rPr lang="en-US"/>
                      <a:pPr/>
                      <a:t>[VALUE]</a:t>
                    </a:fld>
                    <a:r>
                      <a:rPr lang="en-US" baseline="0"/>
                      <a:t>, </a:t>
                    </a:r>
                  </a:p>
                  <a:p>
                    <a:r>
                      <a:rPr lang="en-US" baseline="0"/>
                      <a:t>Grant Funded </a:t>
                    </a:r>
                  </a:p>
                  <a:p>
                    <a:fld id="{534F1408-B4D1-44C3-A65D-CA8FD11E0F25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A44-4DA5-BC67-C06B4181653A}"/>
                </c:ext>
              </c:extLst>
            </c:dLbl>
            <c:dLbl>
              <c:idx val="1"/>
              <c:layout>
                <c:manualLayout>
                  <c:x val="0.12314115973035632"/>
                  <c:y val="-0.19980330218902206"/>
                </c:manualLayout>
              </c:layout>
              <c:tx>
                <c:rich>
                  <a:bodyPr/>
                  <a:lstStyle/>
                  <a:p>
                    <a:fld id="{E63828FC-DE6B-4257-BC79-6B935730AB66}" type="VALUE">
                      <a:rPr lang="en-US"/>
                      <a:pPr/>
                      <a:t>[VALUE]</a:t>
                    </a:fld>
                    <a:r>
                      <a:rPr lang="en-US" baseline="0"/>
                      <a:t>,</a:t>
                    </a:r>
                  </a:p>
                  <a:p>
                    <a:r>
                      <a:rPr lang="en-US" baseline="0"/>
                      <a:t> City Match Required</a:t>
                    </a:r>
                  </a:p>
                  <a:p>
                    <a:r>
                      <a:rPr lang="en-US" baseline="0"/>
                      <a:t> </a:t>
                    </a:r>
                    <a:fld id="{E4566291-4D3D-4A65-AFCE-2032E5DFCBF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425-46A4-80E3-A10A15DD018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6BF8348-804A-4711-B992-50AD6596B70C}" type="VALUE">
                      <a:rPr lang="en-US"/>
                      <a:pPr/>
                      <a:t>[VALUE]</a:t>
                    </a:fld>
                    <a:r>
                      <a:rPr lang="en-US" baseline="0"/>
                      <a:t>, ARPA Funded </a:t>
                    </a:r>
                  </a:p>
                  <a:p>
                    <a:fld id="{5990596B-CF8B-4C68-969E-986FC2B8C8A2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E425-46A4-80E3-A10A15DD018C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Sheet1!$H$50:$J$50</c:f>
              <c:numCache>
                <c:formatCode>_("$"* #,##0_);_("$"* \(#,##0\);_("$"* "-"??_);_(@_)</c:formatCode>
                <c:ptCount val="3"/>
                <c:pt idx="0">
                  <c:v>10877894.029999999</c:v>
                </c:pt>
                <c:pt idx="1">
                  <c:v>6063450.3600000003</c:v>
                </c:pt>
                <c:pt idx="2">
                  <c:v>4830068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25-46A4-80E3-A10A15DD018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51</xdr:row>
      <xdr:rowOff>2362</xdr:rowOff>
    </xdr:from>
    <xdr:to>
      <xdr:col>6</xdr:col>
      <xdr:colOff>1764165</xdr:colOff>
      <xdr:row>68</xdr:row>
      <xdr:rowOff>145678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107674</xdr:colOff>
      <xdr:row>0</xdr:row>
      <xdr:rowOff>16566</xdr:rowOff>
    </xdr:from>
    <xdr:to>
      <xdr:col>10</xdr:col>
      <xdr:colOff>1221500</xdr:colOff>
      <xdr:row>4</xdr:row>
      <xdr:rowOff>235881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FA9ACFE-B744-4B1A-DFC1-7FC33A3CD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9891" y="16566"/>
          <a:ext cx="1113826" cy="1188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59"/>
  <sheetViews>
    <sheetView showGridLines="0" tabSelected="1" zoomScale="85" zoomScaleNormal="85" zoomScaleSheetLayoutView="70" zoomScalePageLayoutView="25" workbookViewId="0">
      <pane xSplit="2" ySplit="6" topLeftCell="C20" activePane="bottomRight" state="frozen"/>
      <selection pane="topRight" activeCell="C1" sqref="C1"/>
      <selection pane="bottomLeft" activeCell="A7" sqref="A7"/>
      <selection pane="bottomRight" activeCell="C3" sqref="C3"/>
    </sheetView>
  </sheetViews>
  <sheetFormatPr defaultRowHeight="15" x14ac:dyDescent="0.25"/>
  <cols>
    <col min="1" max="1" width="2.5703125" customWidth="1"/>
    <col min="2" max="2" width="4" style="7" bestFit="1" customWidth="1"/>
    <col min="3" max="4" width="23.85546875" style="1" customWidth="1"/>
    <col min="5" max="5" width="24.7109375" customWidth="1"/>
    <col min="6" max="7" width="27" customWidth="1"/>
    <col min="8" max="8" width="20" customWidth="1"/>
    <col min="9" max="9" width="21.28515625" customWidth="1"/>
    <col min="10" max="10" width="19.28515625" customWidth="1"/>
    <col min="11" max="11" width="21" customWidth="1"/>
    <col min="12" max="12" width="22.5703125" style="68" customWidth="1"/>
    <col min="13" max="13" width="22" style="1" customWidth="1"/>
  </cols>
  <sheetData>
    <row r="1" spans="2:13" x14ac:dyDescent="0.25">
      <c r="L1"/>
    </row>
    <row r="2" spans="2:13" ht="31.5" x14ac:dyDescent="0.5">
      <c r="B2" s="8"/>
      <c r="C2" s="2" t="s">
        <v>22</v>
      </c>
      <c r="D2" s="2"/>
      <c r="F2" s="1"/>
      <c r="L2"/>
    </row>
    <row r="3" spans="2:13" x14ac:dyDescent="0.25">
      <c r="B3" s="16"/>
      <c r="C3" s="139" t="s">
        <v>156</v>
      </c>
      <c r="D3" s="139"/>
      <c r="L3"/>
    </row>
    <row r="4" spans="2:13" x14ac:dyDescent="0.25">
      <c r="L4"/>
    </row>
    <row r="5" spans="2:13" ht="26.25" x14ac:dyDescent="0.4">
      <c r="B5" s="9"/>
      <c r="C5" s="24" t="s">
        <v>25</v>
      </c>
      <c r="D5" s="17"/>
      <c r="E5" s="46"/>
      <c r="F5" s="47"/>
      <c r="L5"/>
    </row>
    <row r="6" spans="2:13" ht="36" customHeight="1" x14ac:dyDescent="0.25">
      <c r="B6" s="80"/>
      <c r="C6" s="81" t="s">
        <v>21</v>
      </c>
      <c r="D6" s="81" t="s">
        <v>48</v>
      </c>
      <c r="E6" s="82" t="s">
        <v>0</v>
      </c>
      <c r="F6" s="82" t="s">
        <v>1</v>
      </c>
      <c r="G6" s="82" t="s">
        <v>2</v>
      </c>
      <c r="H6" s="80" t="s">
        <v>3</v>
      </c>
      <c r="I6" s="83" t="s">
        <v>5</v>
      </c>
      <c r="J6" s="83" t="s">
        <v>91</v>
      </c>
      <c r="K6" s="84" t="s">
        <v>24</v>
      </c>
      <c r="L6" s="84" t="s">
        <v>78</v>
      </c>
      <c r="M6" s="80" t="s">
        <v>93</v>
      </c>
    </row>
    <row r="7" spans="2:13" ht="30" x14ac:dyDescent="0.25">
      <c r="B7" s="43">
        <v>1</v>
      </c>
      <c r="C7" s="41" t="s">
        <v>39</v>
      </c>
      <c r="D7" s="41" t="s">
        <v>56</v>
      </c>
      <c r="E7" s="41" t="s">
        <v>36</v>
      </c>
      <c r="F7" s="41" t="s">
        <v>37</v>
      </c>
      <c r="G7" s="41"/>
      <c r="H7" s="66">
        <v>10000</v>
      </c>
      <c r="I7" s="66">
        <v>10000</v>
      </c>
      <c r="J7" s="95"/>
      <c r="K7" s="72">
        <f>SUM(H7:I7)</f>
        <v>20000</v>
      </c>
      <c r="L7" s="90"/>
      <c r="M7" s="95"/>
    </row>
    <row r="8" spans="2:13" ht="60" x14ac:dyDescent="0.25">
      <c r="B8" s="42">
        <v>2</v>
      </c>
      <c r="C8" s="53" t="s">
        <v>39</v>
      </c>
      <c r="D8" s="53" t="s">
        <v>49</v>
      </c>
      <c r="E8" s="53" t="s">
        <v>8</v>
      </c>
      <c r="F8" s="53" t="s">
        <v>9</v>
      </c>
      <c r="G8" s="53" t="s">
        <v>74</v>
      </c>
      <c r="H8" s="54">
        <v>31515</v>
      </c>
      <c r="I8" s="54"/>
      <c r="J8" s="95"/>
      <c r="K8" s="73">
        <v>31515</v>
      </c>
      <c r="L8" s="112"/>
      <c r="M8" s="95"/>
    </row>
    <row r="9" spans="2:13" s="58" customFormat="1" ht="45" x14ac:dyDescent="0.25">
      <c r="B9" s="44">
        <v>3</v>
      </c>
      <c r="C9" s="113" t="s">
        <v>39</v>
      </c>
      <c r="D9" s="113" t="s">
        <v>50</v>
      </c>
      <c r="E9" s="113" t="s">
        <v>79</v>
      </c>
      <c r="F9" s="113" t="s">
        <v>80</v>
      </c>
      <c r="G9" s="113" t="s">
        <v>81</v>
      </c>
      <c r="H9" s="114">
        <v>500000</v>
      </c>
      <c r="I9" s="114">
        <v>500000</v>
      </c>
      <c r="J9" s="68"/>
      <c r="K9" s="70">
        <v>1000000</v>
      </c>
      <c r="L9" s="115" t="s">
        <v>121</v>
      </c>
      <c r="M9" s="3"/>
    </row>
    <row r="10" spans="2:13" x14ac:dyDescent="0.25">
      <c r="B10" s="44">
        <v>4</v>
      </c>
      <c r="C10" s="3" t="s">
        <v>10</v>
      </c>
      <c r="D10" s="3" t="s">
        <v>87</v>
      </c>
      <c r="E10" s="3" t="s">
        <v>11</v>
      </c>
      <c r="F10" s="3" t="s">
        <v>86</v>
      </c>
      <c r="G10" s="3" t="s">
        <v>88</v>
      </c>
      <c r="H10" s="4">
        <v>928000</v>
      </c>
      <c r="I10" s="4">
        <v>0</v>
      </c>
      <c r="J10" s="68"/>
      <c r="K10" s="69">
        <f>SUM(H10:I10)</f>
        <v>928000</v>
      </c>
      <c r="L10" s="102"/>
      <c r="M10" s="3"/>
    </row>
    <row r="11" spans="2:13" ht="30" x14ac:dyDescent="0.25">
      <c r="B11" s="44">
        <v>5</v>
      </c>
      <c r="C11" s="3" t="s">
        <v>12</v>
      </c>
      <c r="D11" s="3" t="s">
        <v>152</v>
      </c>
      <c r="E11" s="3" t="s">
        <v>13</v>
      </c>
      <c r="F11" s="3" t="s">
        <v>94</v>
      </c>
      <c r="G11" s="3" t="s">
        <v>14</v>
      </c>
      <c r="H11" s="22">
        <v>3129.81</v>
      </c>
      <c r="I11" s="22">
        <v>3129.81</v>
      </c>
      <c r="J11" s="68"/>
      <c r="K11" s="69">
        <v>6259.62</v>
      </c>
      <c r="L11" s="102"/>
      <c r="M11" s="68"/>
    </row>
    <row r="12" spans="2:13" ht="45" x14ac:dyDescent="0.25">
      <c r="B12" s="44">
        <v>6</v>
      </c>
      <c r="C12" s="41" t="s">
        <v>12</v>
      </c>
      <c r="D12" s="41" t="s">
        <v>52</v>
      </c>
      <c r="E12" s="41" t="s">
        <v>97</v>
      </c>
      <c r="F12" s="41" t="s">
        <v>53</v>
      </c>
      <c r="G12" s="41" t="s">
        <v>89</v>
      </c>
      <c r="H12" s="74">
        <v>4314</v>
      </c>
      <c r="I12" s="74"/>
      <c r="J12" s="95"/>
      <c r="K12" s="101">
        <v>4314</v>
      </c>
      <c r="L12" s="103" t="s">
        <v>131</v>
      </c>
      <c r="M12" s="95"/>
    </row>
    <row r="13" spans="2:13" ht="30" x14ac:dyDescent="0.25">
      <c r="B13" s="44">
        <v>7</v>
      </c>
      <c r="C13" s="41" t="s">
        <v>12</v>
      </c>
      <c r="D13" s="41" t="s">
        <v>63</v>
      </c>
      <c r="E13" s="41" t="s">
        <v>64</v>
      </c>
      <c r="F13" s="41" t="s">
        <v>65</v>
      </c>
      <c r="G13" s="41" t="s">
        <v>66</v>
      </c>
      <c r="H13" s="76">
        <v>3000</v>
      </c>
      <c r="I13" s="42"/>
      <c r="J13" s="68"/>
      <c r="K13" s="122">
        <f>SUM(H13:I13)</f>
        <v>3000</v>
      </c>
      <c r="L13" s="103" t="s">
        <v>132</v>
      </c>
      <c r="M13" s="44"/>
    </row>
    <row r="14" spans="2:13" ht="60" x14ac:dyDescent="0.25">
      <c r="B14" s="44">
        <v>8</v>
      </c>
      <c r="C14" s="3" t="s">
        <v>32</v>
      </c>
      <c r="D14" s="3" t="s">
        <v>100</v>
      </c>
      <c r="E14" s="3" t="s">
        <v>33</v>
      </c>
      <c r="F14" s="3" t="s">
        <v>34</v>
      </c>
      <c r="G14" s="3" t="s">
        <v>54</v>
      </c>
      <c r="H14" s="22">
        <v>1400799</v>
      </c>
      <c r="I14" s="22">
        <v>0</v>
      </c>
      <c r="J14" s="68"/>
      <c r="K14" s="69">
        <f t="shared" ref="K14:K19" si="0">SUM(H14:I14)</f>
        <v>1400799</v>
      </c>
      <c r="L14" s="91"/>
      <c r="M14" s="68"/>
    </row>
    <row r="15" spans="2:13" ht="45" x14ac:dyDescent="0.25">
      <c r="B15" s="43">
        <v>9</v>
      </c>
      <c r="C15" s="3" t="s">
        <v>32</v>
      </c>
      <c r="D15" s="3" t="s">
        <v>100</v>
      </c>
      <c r="E15" s="3" t="s">
        <v>31</v>
      </c>
      <c r="F15" s="3" t="s">
        <v>34</v>
      </c>
      <c r="G15" s="3" t="s">
        <v>84</v>
      </c>
      <c r="H15" s="74">
        <v>214176</v>
      </c>
      <c r="I15" s="22">
        <v>0</v>
      </c>
      <c r="J15" s="68"/>
      <c r="K15" s="69">
        <f>SUM(H15:I15)</f>
        <v>214176</v>
      </c>
      <c r="L15" s="91"/>
      <c r="M15" s="68"/>
    </row>
    <row r="16" spans="2:13" ht="30" x14ac:dyDescent="0.25">
      <c r="B16" s="44">
        <v>10</v>
      </c>
      <c r="C16" s="3" t="s">
        <v>32</v>
      </c>
      <c r="D16" s="3" t="s">
        <v>51</v>
      </c>
      <c r="E16" s="3" t="s">
        <v>33</v>
      </c>
      <c r="F16" s="3" t="s">
        <v>34</v>
      </c>
      <c r="G16" s="3" t="s">
        <v>45</v>
      </c>
      <c r="H16" s="22">
        <v>925000</v>
      </c>
      <c r="I16" s="22">
        <v>728935</v>
      </c>
      <c r="J16" s="68"/>
      <c r="K16" s="69">
        <f t="shared" si="0"/>
        <v>1653935</v>
      </c>
      <c r="L16" s="91"/>
      <c r="M16" s="68"/>
    </row>
    <row r="17" spans="2:13" ht="105" x14ac:dyDescent="0.25">
      <c r="B17" s="116">
        <v>11</v>
      </c>
      <c r="C17" s="3" t="s">
        <v>32</v>
      </c>
      <c r="D17" s="3" t="s">
        <v>51</v>
      </c>
      <c r="E17" s="3" t="s">
        <v>33</v>
      </c>
      <c r="F17" s="3" t="s">
        <v>34</v>
      </c>
      <c r="G17" s="3" t="s">
        <v>44</v>
      </c>
      <c r="H17" s="22">
        <v>1738390</v>
      </c>
      <c r="I17" s="129">
        <v>1370122</v>
      </c>
      <c r="J17" s="130">
        <v>1370122</v>
      </c>
      <c r="K17" s="131">
        <v>4478634</v>
      </c>
      <c r="L17" s="108" t="s">
        <v>146</v>
      </c>
      <c r="M17" s="3"/>
    </row>
    <row r="18" spans="2:13" ht="30" x14ac:dyDescent="0.25">
      <c r="B18" s="44">
        <v>12</v>
      </c>
      <c r="C18" s="3" t="s">
        <v>32</v>
      </c>
      <c r="D18" s="3" t="s">
        <v>101</v>
      </c>
      <c r="E18" s="3" t="s">
        <v>33</v>
      </c>
      <c r="F18" s="3" t="s">
        <v>34</v>
      </c>
      <c r="G18" s="3" t="s">
        <v>46</v>
      </c>
      <c r="H18" s="22">
        <v>673619</v>
      </c>
      <c r="I18" s="22">
        <v>317000</v>
      </c>
      <c r="J18" s="96"/>
      <c r="K18" s="69">
        <f t="shared" si="0"/>
        <v>990619</v>
      </c>
      <c r="L18" s="89"/>
      <c r="M18" s="68"/>
    </row>
    <row r="19" spans="2:13" ht="30" x14ac:dyDescent="0.25">
      <c r="B19" s="44">
        <v>13</v>
      </c>
      <c r="C19" s="3" t="s">
        <v>32</v>
      </c>
      <c r="D19" s="3" t="s">
        <v>51</v>
      </c>
      <c r="E19" s="3" t="s">
        <v>35</v>
      </c>
      <c r="F19" s="3" t="s">
        <v>42</v>
      </c>
      <c r="G19" s="3" t="s">
        <v>43</v>
      </c>
      <c r="H19" s="22">
        <v>327979</v>
      </c>
      <c r="I19" s="22">
        <v>900000</v>
      </c>
      <c r="J19" s="68"/>
      <c r="K19" s="69">
        <f t="shared" si="0"/>
        <v>1227979</v>
      </c>
      <c r="L19" s="117" t="s">
        <v>107</v>
      </c>
      <c r="M19" s="3" t="s">
        <v>133</v>
      </c>
    </row>
    <row r="20" spans="2:13" ht="90" x14ac:dyDescent="0.25">
      <c r="B20" s="43">
        <v>14</v>
      </c>
      <c r="C20" s="3" t="s">
        <v>32</v>
      </c>
      <c r="D20" s="3" t="s">
        <v>99</v>
      </c>
      <c r="E20" s="3" t="s">
        <v>75</v>
      </c>
      <c r="F20" s="3" t="s">
        <v>76</v>
      </c>
      <c r="G20" s="3" t="s">
        <v>77</v>
      </c>
      <c r="H20" s="22">
        <v>2000000</v>
      </c>
      <c r="I20" s="74">
        <v>0</v>
      </c>
      <c r="J20" s="74">
        <v>1819410</v>
      </c>
      <c r="K20" s="69">
        <v>3819410</v>
      </c>
      <c r="L20" s="117" t="s">
        <v>153</v>
      </c>
      <c r="M20" s="68"/>
    </row>
    <row r="21" spans="2:13" ht="75" x14ac:dyDescent="0.25">
      <c r="B21" s="44">
        <v>15</v>
      </c>
      <c r="C21" s="3" t="s">
        <v>18</v>
      </c>
      <c r="D21" s="3" t="s">
        <v>134</v>
      </c>
      <c r="E21" s="3" t="s">
        <v>35</v>
      </c>
      <c r="F21" s="3" t="s">
        <v>38</v>
      </c>
      <c r="G21" s="3" t="s">
        <v>47</v>
      </c>
      <c r="H21" s="22">
        <v>191168</v>
      </c>
      <c r="I21" s="22"/>
      <c r="J21" s="68"/>
      <c r="K21" s="69">
        <v>191168</v>
      </c>
      <c r="L21" s="124" t="s">
        <v>154</v>
      </c>
      <c r="M21" s="68"/>
    </row>
    <row r="22" spans="2:13" ht="75" x14ac:dyDescent="0.25">
      <c r="B22" s="44">
        <v>16</v>
      </c>
      <c r="C22" s="3" t="s">
        <v>67</v>
      </c>
      <c r="D22" s="3" t="s">
        <v>57</v>
      </c>
      <c r="E22" s="3" t="s">
        <v>68</v>
      </c>
      <c r="F22" s="3" t="s">
        <v>69</v>
      </c>
      <c r="G22" s="3" t="s">
        <v>70</v>
      </c>
      <c r="H22" s="22">
        <v>55000</v>
      </c>
      <c r="I22" s="22">
        <v>55000</v>
      </c>
      <c r="J22" s="68"/>
      <c r="K22" s="69">
        <f>SUM(H22:I22)</f>
        <v>110000</v>
      </c>
      <c r="L22" s="124" t="s">
        <v>138</v>
      </c>
      <c r="M22" s="68"/>
    </row>
    <row r="23" spans="2:13" ht="45" x14ac:dyDescent="0.25">
      <c r="B23" s="44">
        <v>17</v>
      </c>
      <c r="C23" s="3" t="s">
        <v>67</v>
      </c>
      <c r="D23" s="3" t="s">
        <v>57</v>
      </c>
      <c r="E23" s="3" t="s">
        <v>58</v>
      </c>
      <c r="F23" s="3" t="s">
        <v>95</v>
      </c>
      <c r="G23" s="3" t="s">
        <v>59</v>
      </c>
      <c r="H23" s="22">
        <v>100000</v>
      </c>
      <c r="I23" s="22">
        <v>100000</v>
      </c>
      <c r="J23" s="68"/>
      <c r="K23" s="22">
        <f>SUM(H23:I23)</f>
        <v>200000</v>
      </c>
      <c r="L23" s="125" t="s">
        <v>144</v>
      </c>
      <c r="M23" s="68"/>
    </row>
    <row r="24" spans="2:13" ht="45" x14ac:dyDescent="0.25">
      <c r="B24" s="44">
        <v>18</v>
      </c>
      <c r="C24" s="3" t="s">
        <v>40</v>
      </c>
      <c r="D24" s="3" t="s">
        <v>71</v>
      </c>
      <c r="E24" s="3" t="s">
        <v>72</v>
      </c>
      <c r="F24" s="3" t="s">
        <v>73</v>
      </c>
      <c r="G24" s="3" t="s">
        <v>85</v>
      </c>
      <c r="H24" s="22">
        <v>50000</v>
      </c>
      <c r="I24" s="22"/>
      <c r="J24" s="68"/>
      <c r="K24" s="69">
        <f>SUM(H24:I24)</f>
        <v>50000</v>
      </c>
      <c r="L24" s="124" t="s">
        <v>143</v>
      </c>
      <c r="M24" s="104"/>
    </row>
    <row r="25" spans="2:13" ht="66.75" customHeight="1" x14ac:dyDescent="0.25">
      <c r="B25" s="43">
        <v>19</v>
      </c>
      <c r="C25" s="41" t="s">
        <v>16</v>
      </c>
      <c r="D25" s="41" t="s">
        <v>155</v>
      </c>
      <c r="E25" s="41" t="s">
        <v>17</v>
      </c>
      <c r="F25" s="41" t="s">
        <v>19</v>
      </c>
      <c r="G25" s="41" t="s">
        <v>20</v>
      </c>
      <c r="H25" s="74">
        <v>1368416</v>
      </c>
      <c r="I25" s="74">
        <f>3681845-J25</f>
        <v>2041309</v>
      </c>
      <c r="J25" s="74">
        <v>1640536</v>
      </c>
      <c r="K25" s="101">
        <v>5050261</v>
      </c>
      <c r="L25" s="105" t="s">
        <v>145</v>
      </c>
      <c r="M25" s="106"/>
    </row>
    <row r="26" spans="2:13" ht="45" x14ac:dyDescent="0.25">
      <c r="B26" s="44">
        <v>20</v>
      </c>
      <c r="C26" s="109" t="s">
        <v>16</v>
      </c>
      <c r="D26" s="109" t="s">
        <v>103</v>
      </c>
      <c r="E26" s="109" t="s">
        <v>31</v>
      </c>
      <c r="F26" s="109" t="s">
        <v>62</v>
      </c>
      <c r="G26" s="109" t="s">
        <v>104</v>
      </c>
      <c r="H26" s="76">
        <v>35999.86</v>
      </c>
      <c r="I26" s="66">
        <v>12000</v>
      </c>
      <c r="J26" s="68"/>
      <c r="K26" s="76">
        <v>47999.86</v>
      </c>
      <c r="L26" s="115" t="s">
        <v>135</v>
      </c>
      <c r="M26" s="85" t="s">
        <v>136</v>
      </c>
    </row>
    <row r="27" spans="2:13" ht="45" x14ac:dyDescent="0.25">
      <c r="B27" s="43">
        <v>21</v>
      </c>
      <c r="C27" s="41" t="s">
        <v>16</v>
      </c>
      <c r="D27" s="41" t="s">
        <v>60</v>
      </c>
      <c r="E27" s="41" t="s">
        <v>55</v>
      </c>
      <c r="F27" s="41" t="s">
        <v>96</v>
      </c>
      <c r="G27" s="41" t="s">
        <v>61</v>
      </c>
      <c r="H27" s="74">
        <v>8866.91</v>
      </c>
      <c r="I27" s="74"/>
      <c r="J27" s="74"/>
      <c r="K27" s="101">
        <v>8866.91</v>
      </c>
      <c r="L27" s="105" t="s">
        <v>108</v>
      </c>
      <c r="M27" s="106"/>
    </row>
    <row r="28" spans="2:13" ht="30" x14ac:dyDescent="0.25">
      <c r="B28" s="44">
        <v>22</v>
      </c>
      <c r="C28" s="109" t="s">
        <v>16</v>
      </c>
      <c r="D28" s="109" t="s">
        <v>115</v>
      </c>
      <c r="E28" s="109" t="s">
        <v>31</v>
      </c>
      <c r="F28" s="109" t="s">
        <v>116</v>
      </c>
      <c r="G28" s="109" t="s">
        <v>122</v>
      </c>
      <c r="H28" s="110">
        <v>17011</v>
      </c>
      <c r="I28" s="118"/>
      <c r="J28" s="68"/>
      <c r="K28" s="111">
        <v>17011</v>
      </c>
      <c r="L28" s="126" t="s">
        <v>137</v>
      </c>
      <c r="M28" s="44"/>
    </row>
    <row r="29" spans="2:13" ht="45" x14ac:dyDescent="0.25">
      <c r="B29" s="44">
        <v>23</v>
      </c>
      <c r="C29" s="63" t="s">
        <v>18</v>
      </c>
      <c r="D29" s="64" t="s">
        <v>105</v>
      </c>
      <c r="E29" s="63" t="s">
        <v>31</v>
      </c>
      <c r="F29" s="63" t="s">
        <v>62</v>
      </c>
      <c r="G29" s="63" t="s">
        <v>106</v>
      </c>
      <c r="H29" s="65">
        <v>90000</v>
      </c>
      <c r="I29" s="65">
        <v>10000</v>
      </c>
      <c r="J29" s="107"/>
      <c r="K29" s="71">
        <v>100000</v>
      </c>
      <c r="L29" s="115" t="s">
        <v>135</v>
      </c>
      <c r="M29" s="85" t="s">
        <v>136</v>
      </c>
    </row>
    <row r="30" spans="2:13" ht="42.75" customHeight="1" x14ac:dyDescent="0.35">
      <c r="B30" s="77"/>
      <c r="C30" s="144" t="s">
        <v>23</v>
      </c>
      <c r="D30" s="145"/>
      <c r="E30" s="146"/>
      <c r="F30" s="78"/>
      <c r="G30" s="78"/>
      <c r="H30" s="79">
        <f>SUM(H7:H29)</f>
        <v>10676383.58</v>
      </c>
      <c r="I30" s="79">
        <f>SUM(I7:I29)</f>
        <v>6047495.8100000005</v>
      </c>
      <c r="J30" s="79">
        <f>SUM(J7:J29)</f>
        <v>4830068</v>
      </c>
      <c r="K30" s="79">
        <f>SUM(K7:K29)</f>
        <v>21553947.390000001</v>
      </c>
      <c r="L30" s="92"/>
      <c r="M30" s="78"/>
    </row>
    <row r="31" spans="2:13" s="58" customFormat="1" ht="21" x14ac:dyDescent="0.35">
      <c r="B31" s="55"/>
      <c r="C31" s="56"/>
      <c r="D31" s="56"/>
      <c r="E31" s="56"/>
      <c r="F31" s="56"/>
      <c r="G31" s="56"/>
      <c r="H31" s="57"/>
      <c r="I31" s="57"/>
      <c r="J31" s="95"/>
      <c r="M31" s="95"/>
    </row>
    <row r="32" spans="2:13" ht="23.25" x14ac:dyDescent="0.35">
      <c r="B32" s="59"/>
      <c r="C32" s="60" t="s">
        <v>98</v>
      </c>
      <c r="D32" s="60"/>
      <c r="E32" s="61"/>
      <c r="F32" s="61"/>
      <c r="G32" s="61"/>
      <c r="H32" s="62"/>
      <c r="I32" s="62"/>
      <c r="J32" s="68"/>
      <c r="K32" s="61"/>
      <c r="L32" s="89"/>
      <c r="M32" s="3"/>
    </row>
    <row r="33" spans="2:13" ht="47.25" x14ac:dyDescent="0.25">
      <c r="B33" s="48"/>
      <c r="C33" s="49" t="s">
        <v>21</v>
      </c>
      <c r="D33" s="49" t="s">
        <v>48</v>
      </c>
      <c r="E33" s="49" t="s">
        <v>0</v>
      </c>
      <c r="F33" s="49" t="s">
        <v>1</v>
      </c>
      <c r="G33" s="49" t="s">
        <v>2</v>
      </c>
      <c r="H33" s="50" t="s">
        <v>29</v>
      </c>
      <c r="I33" s="50" t="s">
        <v>5</v>
      </c>
      <c r="J33" s="67" t="s">
        <v>91</v>
      </c>
      <c r="K33" s="67" t="s">
        <v>24</v>
      </c>
      <c r="L33" s="67" t="s">
        <v>6</v>
      </c>
      <c r="M33" s="50" t="s">
        <v>7</v>
      </c>
    </row>
    <row r="34" spans="2:13" ht="30" x14ac:dyDescent="0.25">
      <c r="B34" s="116">
        <v>24</v>
      </c>
      <c r="C34" s="3" t="s">
        <v>109</v>
      </c>
      <c r="D34" s="3" t="s">
        <v>110</v>
      </c>
      <c r="E34" s="3" t="s">
        <v>11</v>
      </c>
      <c r="F34" s="3" t="s">
        <v>111</v>
      </c>
      <c r="G34" s="3" t="s">
        <v>112</v>
      </c>
      <c r="H34" s="119">
        <v>159545.45000000001</v>
      </c>
      <c r="I34" s="119">
        <v>15954.55</v>
      </c>
      <c r="J34" s="120"/>
      <c r="K34" s="121">
        <v>175500</v>
      </c>
      <c r="L34" s="120" t="s">
        <v>125</v>
      </c>
      <c r="M34" s="44"/>
    </row>
    <row r="35" spans="2:13" ht="45" x14ac:dyDescent="0.25">
      <c r="B35" s="116">
        <v>25</v>
      </c>
      <c r="C35" s="3" t="s">
        <v>12</v>
      </c>
      <c r="D35" s="3" t="s">
        <v>113</v>
      </c>
      <c r="E35" s="3" t="s">
        <v>15</v>
      </c>
      <c r="F35" s="3" t="s">
        <v>123</v>
      </c>
      <c r="G35" s="3" t="s">
        <v>114</v>
      </c>
      <c r="H35" s="119">
        <v>37248</v>
      </c>
      <c r="I35" s="44"/>
      <c r="J35" s="120"/>
      <c r="K35" s="121">
        <v>37248</v>
      </c>
      <c r="L35" s="120" t="s">
        <v>126</v>
      </c>
      <c r="M35" s="44" t="s">
        <v>124</v>
      </c>
    </row>
    <row r="36" spans="2:13" ht="42.75" customHeight="1" x14ac:dyDescent="0.35">
      <c r="B36" s="51"/>
      <c r="C36" s="141" t="s">
        <v>82</v>
      </c>
      <c r="D36" s="142"/>
      <c r="E36" s="143"/>
      <c r="F36" s="45"/>
      <c r="G36" s="45"/>
      <c r="H36" s="52">
        <f>SUM(H34:H35)</f>
        <v>196793.45</v>
      </c>
      <c r="I36" s="52">
        <f>SUM(I34:I35)</f>
        <v>15954.55</v>
      </c>
      <c r="J36" s="86">
        <f>SUM(J34:J35)</f>
        <v>0</v>
      </c>
      <c r="K36" s="86">
        <f>SUM(K34:K35)</f>
        <v>212748</v>
      </c>
      <c r="L36" s="93"/>
      <c r="M36" s="75"/>
    </row>
    <row r="37" spans="2:13" s="58" customFormat="1" ht="21" x14ac:dyDescent="0.35">
      <c r="B37" s="55"/>
      <c r="C37" s="56"/>
      <c r="D37" s="56"/>
      <c r="E37" s="56"/>
      <c r="F37" s="56"/>
      <c r="G37" s="56"/>
      <c r="H37" s="57"/>
      <c r="I37" s="57"/>
      <c r="J37" s="95"/>
      <c r="K37" s="88"/>
      <c r="L37" s="87"/>
      <c r="M37" s="41"/>
    </row>
    <row r="38" spans="2:13" ht="23.25" x14ac:dyDescent="0.35">
      <c r="B38" s="59"/>
      <c r="C38" s="60" t="s">
        <v>90</v>
      </c>
      <c r="D38" s="60"/>
      <c r="E38" s="61"/>
      <c r="F38" s="61"/>
      <c r="G38" s="61"/>
      <c r="H38" s="62"/>
      <c r="I38" s="62"/>
      <c r="J38" s="68"/>
      <c r="K38" s="27"/>
      <c r="L38" s="94"/>
      <c r="M38" s="3"/>
    </row>
    <row r="39" spans="2:13" ht="47.25" x14ac:dyDescent="0.25">
      <c r="B39" s="48"/>
      <c r="C39" s="49" t="s">
        <v>21</v>
      </c>
      <c r="D39" s="49" t="s">
        <v>48</v>
      </c>
      <c r="E39" s="49" t="s">
        <v>0</v>
      </c>
      <c r="F39" s="49" t="s">
        <v>1</v>
      </c>
      <c r="G39" s="49" t="s">
        <v>2</v>
      </c>
      <c r="H39" s="50" t="s">
        <v>29</v>
      </c>
      <c r="I39" s="50" t="s">
        <v>5</v>
      </c>
      <c r="J39" s="67" t="s">
        <v>91</v>
      </c>
      <c r="K39" s="67" t="s">
        <v>24</v>
      </c>
      <c r="L39" s="67" t="s">
        <v>6</v>
      </c>
      <c r="M39" s="50" t="s">
        <v>7</v>
      </c>
    </row>
    <row r="40" spans="2:13" ht="75" x14ac:dyDescent="0.25">
      <c r="B40" s="132">
        <v>26</v>
      </c>
      <c r="C40" s="133" t="s">
        <v>41</v>
      </c>
      <c r="D40" s="133" t="s">
        <v>117</v>
      </c>
      <c r="E40" s="133" t="s">
        <v>118</v>
      </c>
      <c r="F40" s="133" t="s">
        <v>119</v>
      </c>
      <c r="G40" s="133" t="s">
        <v>120</v>
      </c>
      <c r="H40" s="134"/>
      <c r="I40" s="134"/>
      <c r="J40" s="135"/>
      <c r="K40" s="136"/>
      <c r="L40" s="137">
        <v>45450</v>
      </c>
      <c r="M40" s="138" t="s">
        <v>142</v>
      </c>
    </row>
    <row r="41" spans="2:13" x14ac:dyDescent="0.25">
      <c r="B41" s="44">
        <v>27</v>
      </c>
      <c r="C41" s="3" t="s">
        <v>139</v>
      </c>
      <c r="D41" s="3" t="s">
        <v>52</v>
      </c>
      <c r="E41" s="3" t="s">
        <v>97</v>
      </c>
      <c r="F41" s="3" t="s">
        <v>140</v>
      </c>
      <c r="G41" s="3" t="s">
        <v>141</v>
      </c>
      <c r="H41" s="4">
        <v>4717</v>
      </c>
      <c r="I41" s="4">
        <v>0</v>
      </c>
      <c r="J41" s="89"/>
      <c r="K41" s="70">
        <v>4717</v>
      </c>
      <c r="L41" s="127">
        <v>45457</v>
      </c>
      <c r="M41" s="108"/>
    </row>
    <row r="42" spans="2:13" x14ac:dyDescent="0.25">
      <c r="B42" s="44">
        <v>28</v>
      </c>
      <c r="C42" s="3" t="s">
        <v>147</v>
      </c>
      <c r="D42" s="3" t="s">
        <v>148</v>
      </c>
      <c r="E42" s="3" t="s">
        <v>150</v>
      </c>
      <c r="F42" s="3" t="s">
        <v>149</v>
      </c>
      <c r="G42" s="3" t="s">
        <v>151</v>
      </c>
      <c r="H42" s="4"/>
      <c r="I42" s="4"/>
      <c r="J42" s="89"/>
      <c r="K42" s="70"/>
      <c r="L42" s="127"/>
      <c r="M42" s="108">
        <v>45474</v>
      </c>
    </row>
    <row r="43" spans="2:13" ht="15.75" x14ac:dyDescent="0.25">
      <c r="B43" s="128">
        <v>29</v>
      </c>
      <c r="C43" s="3" t="s">
        <v>10</v>
      </c>
      <c r="D43" s="3" t="s">
        <v>127</v>
      </c>
      <c r="E43" s="3" t="s">
        <v>128</v>
      </c>
      <c r="F43" s="3" t="s">
        <v>130</v>
      </c>
      <c r="G43" s="3" t="s">
        <v>129</v>
      </c>
      <c r="H43" s="44"/>
      <c r="I43" s="44"/>
      <c r="J43" s="120"/>
      <c r="K43" s="120"/>
      <c r="L43" s="123"/>
      <c r="M43" s="44"/>
    </row>
    <row r="44" spans="2:13" ht="42.75" customHeight="1" x14ac:dyDescent="0.35">
      <c r="B44" s="51"/>
      <c r="C44" s="140" t="s">
        <v>83</v>
      </c>
      <c r="D44" s="140"/>
      <c r="E44" s="140"/>
      <c r="F44" s="45"/>
      <c r="G44" s="45"/>
      <c r="H44" s="52">
        <v>4717</v>
      </c>
      <c r="I44" s="52"/>
      <c r="J44" s="52">
        <v>0</v>
      </c>
      <c r="K44" s="52">
        <v>4717</v>
      </c>
      <c r="L44" s="93"/>
      <c r="M44" s="75"/>
    </row>
    <row r="45" spans="2:13" ht="21" x14ac:dyDescent="0.35">
      <c r="F45" s="24"/>
      <c r="G45" s="24"/>
      <c r="K45" s="25"/>
      <c r="L45" s="30"/>
    </row>
    <row r="46" spans="2:13" ht="24" thickBot="1" x14ac:dyDescent="0.4">
      <c r="B46" s="10"/>
      <c r="C46" s="21" t="s">
        <v>26</v>
      </c>
      <c r="D46" s="21"/>
      <c r="H46" s="23"/>
      <c r="I46" s="23"/>
      <c r="L46"/>
    </row>
    <row r="47" spans="2:13" ht="16.5" thickBot="1" x14ac:dyDescent="0.3">
      <c r="B47" s="11"/>
      <c r="C47" s="6"/>
      <c r="D47" s="37"/>
      <c r="E47" s="26"/>
      <c r="F47" s="26"/>
      <c r="G47" s="26"/>
      <c r="H47" s="5" t="s">
        <v>3</v>
      </c>
      <c r="I47" s="5" t="s">
        <v>30</v>
      </c>
      <c r="J47" s="5" t="s">
        <v>92</v>
      </c>
      <c r="K47" s="5" t="s">
        <v>24</v>
      </c>
      <c r="L47"/>
    </row>
    <row r="48" spans="2:13" ht="21" x14ac:dyDescent="0.35">
      <c r="B48" s="12"/>
      <c r="C48" s="18" t="s">
        <v>4</v>
      </c>
      <c r="D48" s="38"/>
      <c r="E48" s="27"/>
      <c r="F48" s="27"/>
      <c r="G48" s="28"/>
      <c r="H48" s="29">
        <f>H30</f>
        <v>10676383.58</v>
      </c>
      <c r="I48" s="29">
        <f>I30</f>
        <v>6047495.8100000005</v>
      </c>
      <c r="J48" s="29">
        <f>J30</f>
        <v>4830068</v>
      </c>
      <c r="K48" s="29">
        <f>K30</f>
        <v>21553947.390000001</v>
      </c>
      <c r="L48"/>
    </row>
    <row r="49" spans="2:12" ht="42.75" thickBot="1" x14ac:dyDescent="0.4">
      <c r="B49" s="13"/>
      <c r="C49" s="19" t="s">
        <v>102</v>
      </c>
      <c r="D49" s="39"/>
      <c r="E49" s="30"/>
      <c r="F49" s="30"/>
      <c r="G49" s="31"/>
      <c r="H49" s="32">
        <f>H44+H36</f>
        <v>201510.45</v>
      </c>
      <c r="I49" s="32">
        <f>I44+I36</f>
        <v>15954.55</v>
      </c>
      <c r="J49" s="32">
        <f>J44+J36</f>
        <v>0</v>
      </c>
      <c r="K49" s="32">
        <v>217465</v>
      </c>
      <c r="L49"/>
    </row>
    <row r="50" spans="2:12" ht="21.75" thickBot="1" x14ac:dyDescent="0.4">
      <c r="B50" s="14"/>
      <c r="C50" s="20" t="s">
        <v>27</v>
      </c>
      <c r="D50" s="40"/>
      <c r="E50" s="26"/>
      <c r="F50" s="26"/>
      <c r="G50" s="33"/>
      <c r="H50" s="34">
        <f>SUM(H48:H49)</f>
        <v>10877894.029999999</v>
      </c>
      <c r="I50" s="34">
        <f>SUM(I48:I49)</f>
        <v>6063450.3600000003</v>
      </c>
      <c r="J50" s="34">
        <f>SUM(J48:J49)</f>
        <v>4830068</v>
      </c>
      <c r="K50" s="34">
        <f>SUM(K48:K49)</f>
        <v>21771412.390000001</v>
      </c>
      <c r="L50"/>
    </row>
    <row r="51" spans="2:12" x14ac:dyDescent="0.25">
      <c r="H51" s="23"/>
      <c r="I51" s="23"/>
      <c r="L51"/>
    </row>
    <row r="52" spans="2:12" x14ac:dyDescent="0.25">
      <c r="H52" s="23"/>
      <c r="I52" s="23"/>
      <c r="L52"/>
    </row>
    <row r="53" spans="2:12" x14ac:dyDescent="0.25">
      <c r="L53"/>
    </row>
    <row r="54" spans="2:12" x14ac:dyDescent="0.25">
      <c r="H54" s="23"/>
      <c r="I54" s="23"/>
      <c r="L54"/>
    </row>
    <row r="55" spans="2:12" ht="15.75" thickBot="1" x14ac:dyDescent="0.3">
      <c r="H55" s="23"/>
      <c r="I55" s="23"/>
      <c r="L55"/>
    </row>
    <row r="56" spans="2:12" ht="30" thickTop="1" thickBot="1" x14ac:dyDescent="0.5">
      <c r="H56" s="23"/>
      <c r="I56" s="97">
        <f>(H50+J50)/K50</f>
        <v>0.72149485520815115</v>
      </c>
      <c r="J56" s="99"/>
      <c r="K56" s="100" t="s">
        <v>28</v>
      </c>
      <c r="L56" s="98"/>
    </row>
    <row r="57" spans="2:12" ht="15.75" thickTop="1" x14ac:dyDescent="0.25">
      <c r="H57" s="23"/>
      <c r="I57" s="23"/>
      <c r="L57"/>
    </row>
    <row r="58" spans="2:12" x14ac:dyDescent="0.25">
      <c r="H58" s="23"/>
      <c r="I58" s="23"/>
      <c r="L58"/>
    </row>
    <row r="59" spans="2:12" x14ac:dyDescent="0.25">
      <c r="H59" s="23"/>
      <c r="I59" s="23"/>
      <c r="L59"/>
    </row>
    <row r="60" spans="2:12" x14ac:dyDescent="0.25">
      <c r="H60" s="23"/>
      <c r="I60" s="23"/>
      <c r="L60"/>
    </row>
    <row r="61" spans="2:12" x14ac:dyDescent="0.25">
      <c r="B61" s="15"/>
      <c r="H61" s="35"/>
      <c r="I61" s="35"/>
      <c r="K61" s="35"/>
      <c r="L61"/>
    </row>
    <row r="62" spans="2:12" x14ac:dyDescent="0.25">
      <c r="H62" s="23"/>
      <c r="I62" s="23"/>
      <c r="L62"/>
    </row>
    <row r="63" spans="2:12" x14ac:dyDescent="0.25">
      <c r="H63" s="23"/>
      <c r="I63" s="23"/>
      <c r="L63"/>
    </row>
    <row r="64" spans="2:12" x14ac:dyDescent="0.25">
      <c r="H64" s="23"/>
      <c r="I64" s="23"/>
      <c r="L64"/>
    </row>
    <row r="65" spans="5:12" x14ac:dyDescent="0.25">
      <c r="H65" s="23"/>
      <c r="I65" s="23"/>
      <c r="L65"/>
    </row>
    <row r="66" spans="5:12" x14ac:dyDescent="0.25">
      <c r="H66" s="23"/>
      <c r="I66" s="23"/>
      <c r="L66"/>
    </row>
    <row r="67" spans="5:12" x14ac:dyDescent="0.25">
      <c r="H67" s="23"/>
      <c r="I67" s="23"/>
      <c r="L67"/>
    </row>
    <row r="68" spans="5:12" x14ac:dyDescent="0.25">
      <c r="H68" s="23"/>
      <c r="I68" s="23"/>
      <c r="L68"/>
    </row>
    <row r="69" spans="5:12" x14ac:dyDescent="0.25">
      <c r="H69" s="23"/>
      <c r="I69" s="23"/>
      <c r="L69"/>
    </row>
    <row r="70" spans="5:12" x14ac:dyDescent="0.25">
      <c r="H70" s="23"/>
      <c r="I70" s="23"/>
      <c r="L70"/>
    </row>
    <row r="71" spans="5:12" x14ac:dyDescent="0.25">
      <c r="H71" s="23"/>
      <c r="I71" s="23"/>
      <c r="L71"/>
    </row>
    <row r="72" spans="5:12" x14ac:dyDescent="0.25">
      <c r="H72" s="23"/>
      <c r="I72" s="23"/>
      <c r="L72"/>
    </row>
    <row r="73" spans="5:12" x14ac:dyDescent="0.25">
      <c r="H73" s="23"/>
      <c r="I73" s="23"/>
      <c r="L73"/>
    </row>
    <row r="74" spans="5:12" x14ac:dyDescent="0.25">
      <c r="H74" s="23"/>
      <c r="I74" s="23"/>
      <c r="L74"/>
    </row>
    <row r="75" spans="5:12" x14ac:dyDescent="0.25">
      <c r="E75" s="1"/>
      <c r="F75" s="1"/>
      <c r="G75" s="1"/>
      <c r="H75" s="36"/>
      <c r="I75" s="36"/>
      <c r="K75" s="1"/>
      <c r="L75" s="1"/>
    </row>
    <row r="76" spans="5:12" x14ac:dyDescent="0.25">
      <c r="E76" s="1"/>
      <c r="F76" s="1"/>
      <c r="G76" s="1"/>
      <c r="H76" s="36"/>
      <c r="I76" s="36"/>
      <c r="K76" s="1"/>
      <c r="L76" s="1"/>
    </row>
    <row r="77" spans="5:12" x14ac:dyDescent="0.25">
      <c r="E77" s="1"/>
      <c r="F77" s="1"/>
      <c r="G77" s="1"/>
      <c r="H77" s="36"/>
      <c r="I77" s="36"/>
      <c r="K77" s="1"/>
      <c r="L77" s="1"/>
    </row>
    <row r="78" spans="5:12" x14ac:dyDescent="0.25">
      <c r="E78" s="1"/>
      <c r="F78" s="1"/>
      <c r="G78" s="1"/>
      <c r="H78" s="36"/>
      <c r="I78" s="36"/>
      <c r="K78" s="1"/>
      <c r="L78" s="1"/>
    </row>
    <row r="79" spans="5:12" x14ac:dyDescent="0.25">
      <c r="E79" s="1"/>
      <c r="F79" s="1"/>
      <c r="G79" s="1"/>
      <c r="H79" s="36"/>
      <c r="I79" s="36"/>
      <c r="K79" s="1"/>
      <c r="L79" s="1"/>
    </row>
    <row r="80" spans="5:12" x14ac:dyDescent="0.25">
      <c r="E80" s="1"/>
      <c r="F80" s="1"/>
      <c r="G80" s="1"/>
      <c r="H80" s="36"/>
      <c r="I80" s="36"/>
      <c r="K80" s="1"/>
      <c r="L80" s="1"/>
    </row>
    <row r="81" spans="5:12" x14ac:dyDescent="0.25">
      <c r="E81" s="1"/>
      <c r="F81" s="1"/>
      <c r="G81" s="1"/>
      <c r="H81" s="36"/>
      <c r="I81" s="36"/>
      <c r="K81" s="1"/>
      <c r="L81" s="1"/>
    </row>
    <row r="82" spans="5:12" x14ac:dyDescent="0.25">
      <c r="E82" s="1"/>
      <c r="F82" s="1"/>
      <c r="G82" s="1"/>
      <c r="H82" s="36"/>
      <c r="I82" s="36"/>
      <c r="K82" s="1"/>
      <c r="L82" s="1"/>
    </row>
    <row r="83" spans="5:12" x14ac:dyDescent="0.25">
      <c r="E83" s="1"/>
      <c r="F83" s="1"/>
      <c r="G83" s="1"/>
      <c r="H83" s="36"/>
      <c r="I83" s="36"/>
      <c r="K83" s="1"/>
      <c r="L83" s="1"/>
    </row>
    <row r="84" spans="5:12" x14ac:dyDescent="0.25">
      <c r="E84" s="1"/>
      <c r="F84" s="1"/>
      <c r="G84" s="1"/>
      <c r="H84" s="36"/>
      <c r="I84" s="36"/>
      <c r="K84" s="1"/>
      <c r="L84" s="1"/>
    </row>
    <row r="85" spans="5:12" x14ac:dyDescent="0.25">
      <c r="E85" s="1"/>
      <c r="F85" s="1"/>
      <c r="G85" s="1"/>
      <c r="H85" s="36"/>
      <c r="I85" s="36"/>
      <c r="K85" s="1"/>
      <c r="L85" s="1"/>
    </row>
    <row r="86" spans="5:12" x14ac:dyDescent="0.25">
      <c r="E86" s="1"/>
      <c r="F86" s="1"/>
      <c r="G86" s="1"/>
      <c r="H86" s="36"/>
      <c r="I86" s="36"/>
      <c r="K86" s="1"/>
      <c r="L86" s="1"/>
    </row>
    <row r="87" spans="5:12" x14ac:dyDescent="0.25">
      <c r="E87" s="1"/>
      <c r="F87" s="1"/>
      <c r="G87" s="1"/>
      <c r="H87" s="36"/>
      <c r="I87" s="36"/>
      <c r="K87" s="1"/>
      <c r="L87" s="1"/>
    </row>
    <row r="88" spans="5:12" x14ac:dyDescent="0.25">
      <c r="E88" s="1"/>
      <c r="F88" s="1"/>
      <c r="G88" s="1"/>
      <c r="H88" s="36"/>
      <c r="I88" s="36"/>
      <c r="K88" s="1"/>
      <c r="L88" s="1"/>
    </row>
    <row r="89" spans="5:12" x14ac:dyDescent="0.25">
      <c r="E89" s="1"/>
      <c r="F89" s="1"/>
      <c r="G89" s="1"/>
      <c r="H89" s="36"/>
      <c r="I89" s="36"/>
      <c r="K89" s="1"/>
      <c r="L89" s="1"/>
    </row>
    <row r="90" spans="5:12" x14ac:dyDescent="0.25">
      <c r="E90" s="1"/>
      <c r="F90" s="1"/>
      <c r="G90" s="1"/>
      <c r="H90" s="36"/>
      <c r="I90" s="36"/>
      <c r="K90" s="1"/>
      <c r="L90" s="1"/>
    </row>
    <row r="91" spans="5:12" x14ac:dyDescent="0.25">
      <c r="E91" s="1"/>
      <c r="F91" s="1"/>
      <c r="G91" s="1"/>
      <c r="H91" s="36"/>
      <c r="I91" s="36"/>
      <c r="K91" s="1"/>
      <c r="L91" s="1"/>
    </row>
    <row r="92" spans="5:12" x14ac:dyDescent="0.25">
      <c r="E92" s="1"/>
      <c r="F92" s="1"/>
      <c r="G92" s="1"/>
      <c r="H92" s="36"/>
      <c r="I92" s="36"/>
      <c r="K92" s="1"/>
      <c r="L92" s="1"/>
    </row>
    <row r="93" spans="5:12" x14ac:dyDescent="0.25">
      <c r="E93" s="1"/>
      <c r="F93" s="1"/>
      <c r="G93" s="1"/>
      <c r="H93" s="36"/>
      <c r="I93" s="36"/>
      <c r="K93" s="1"/>
      <c r="L93" s="1"/>
    </row>
    <row r="94" spans="5:12" x14ac:dyDescent="0.25">
      <c r="E94" s="1"/>
      <c r="F94" s="1"/>
      <c r="G94" s="1"/>
      <c r="H94" s="36"/>
      <c r="I94" s="36"/>
      <c r="K94" s="1"/>
      <c r="L94" s="1"/>
    </row>
    <row r="95" spans="5:12" x14ac:dyDescent="0.25">
      <c r="E95" s="1"/>
      <c r="F95" s="1"/>
      <c r="G95" s="1"/>
      <c r="H95" s="36"/>
      <c r="I95" s="36"/>
      <c r="K95" s="1"/>
      <c r="L95" s="1"/>
    </row>
    <row r="96" spans="5:12" x14ac:dyDescent="0.25">
      <c r="E96" s="1"/>
      <c r="F96" s="1"/>
      <c r="G96" s="1"/>
      <c r="H96" s="36"/>
      <c r="I96" s="36"/>
      <c r="K96" s="1"/>
      <c r="L96" s="1"/>
    </row>
    <row r="97" spans="5:12" x14ac:dyDescent="0.25">
      <c r="E97" s="1"/>
      <c r="F97" s="1"/>
      <c r="G97" s="1"/>
      <c r="H97" s="36"/>
      <c r="I97" s="36"/>
      <c r="K97" s="1"/>
      <c r="L97" s="1"/>
    </row>
    <row r="98" spans="5:12" x14ac:dyDescent="0.25">
      <c r="E98" s="1"/>
      <c r="F98" s="1"/>
      <c r="G98" s="1"/>
      <c r="H98" s="36"/>
      <c r="I98" s="36"/>
      <c r="K98" s="1"/>
      <c r="L98" s="1"/>
    </row>
    <row r="99" spans="5:12" x14ac:dyDescent="0.25">
      <c r="E99" s="1"/>
      <c r="F99" s="1"/>
      <c r="G99" s="1"/>
      <c r="H99" s="36"/>
      <c r="I99" s="36"/>
      <c r="K99" s="1"/>
      <c r="L99" s="1"/>
    </row>
    <row r="100" spans="5:12" x14ac:dyDescent="0.25">
      <c r="H100" s="23"/>
      <c r="I100" s="23"/>
      <c r="L100"/>
    </row>
    <row r="101" spans="5:12" x14ac:dyDescent="0.25">
      <c r="H101" s="23"/>
      <c r="I101" s="23"/>
      <c r="L101"/>
    </row>
    <row r="102" spans="5:12" x14ac:dyDescent="0.25">
      <c r="H102" s="23"/>
      <c r="I102" s="23"/>
      <c r="L102"/>
    </row>
    <row r="103" spans="5:12" x14ac:dyDescent="0.25">
      <c r="H103" s="23"/>
      <c r="I103" s="23"/>
      <c r="L103"/>
    </row>
    <row r="104" spans="5:12" x14ac:dyDescent="0.25">
      <c r="H104" s="23"/>
      <c r="I104" s="23"/>
      <c r="L104"/>
    </row>
    <row r="105" spans="5:12" x14ac:dyDescent="0.25">
      <c r="H105" s="23"/>
      <c r="I105" s="23"/>
      <c r="L105"/>
    </row>
    <row r="106" spans="5:12" x14ac:dyDescent="0.25">
      <c r="H106" s="23"/>
      <c r="I106" s="23"/>
      <c r="L106"/>
    </row>
    <row r="107" spans="5:12" x14ac:dyDescent="0.25">
      <c r="H107" s="23"/>
      <c r="I107" s="23"/>
      <c r="L107"/>
    </row>
    <row r="108" spans="5:12" x14ac:dyDescent="0.25">
      <c r="H108" s="23"/>
      <c r="I108" s="23"/>
      <c r="L108"/>
    </row>
    <row r="109" spans="5:12" x14ac:dyDescent="0.25">
      <c r="H109" s="23"/>
      <c r="I109" s="23"/>
      <c r="L109"/>
    </row>
    <row r="110" spans="5:12" x14ac:dyDescent="0.25">
      <c r="H110" s="23"/>
      <c r="I110" s="23"/>
      <c r="L110"/>
    </row>
    <row r="111" spans="5:12" x14ac:dyDescent="0.25">
      <c r="H111" s="23"/>
      <c r="I111" s="23"/>
      <c r="L111"/>
    </row>
    <row r="112" spans="5:12" x14ac:dyDescent="0.25">
      <c r="H112" s="23"/>
      <c r="I112" s="23"/>
      <c r="L112"/>
    </row>
    <row r="113" spans="8:12" x14ac:dyDescent="0.25">
      <c r="H113" s="23"/>
      <c r="I113" s="23"/>
      <c r="L113"/>
    </row>
    <row r="114" spans="8:12" x14ac:dyDescent="0.25">
      <c r="H114" s="23"/>
      <c r="I114" s="23"/>
      <c r="L114"/>
    </row>
    <row r="115" spans="8:12" x14ac:dyDescent="0.25">
      <c r="H115" s="23"/>
      <c r="I115" s="23"/>
      <c r="L115"/>
    </row>
    <row r="116" spans="8:12" x14ac:dyDescent="0.25">
      <c r="H116" s="23"/>
      <c r="I116" s="23"/>
      <c r="L116"/>
    </row>
    <row r="117" spans="8:12" x14ac:dyDescent="0.25">
      <c r="H117" s="23"/>
      <c r="I117" s="23"/>
      <c r="L117"/>
    </row>
    <row r="118" spans="8:12" x14ac:dyDescent="0.25">
      <c r="H118" s="23"/>
      <c r="I118" s="23"/>
      <c r="L118"/>
    </row>
    <row r="119" spans="8:12" x14ac:dyDescent="0.25">
      <c r="H119" s="23"/>
      <c r="I119" s="23"/>
      <c r="L119"/>
    </row>
    <row r="120" spans="8:12" x14ac:dyDescent="0.25">
      <c r="H120" s="23"/>
      <c r="I120" s="23"/>
      <c r="L120"/>
    </row>
    <row r="121" spans="8:12" x14ac:dyDescent="0.25">
      <c r="H121" s="23"/>
      <c r="I121" s="23"/>
      <c r="L121"/>
    </row>
    <row r="122" spans="8:12" x14ac:dyDescent="0.25">
      <c r="H122" s="23"/>
      <c r="I122" s="23"/>
      <c r="L122"/>
    </row>
    <row r="123" spans="8:12" x14ac:dyDescent="0.25">
      <c r="H123" s="23"/>
      <c r="I123" s="23"/>
      <c r="L123"/>
    </row>
    <row r="124" spans="8:12" x14ac:dyDescent="0.25">
      <c r="H124" s="23"/>
      <c r="I124" s="23"/>
      <c r="L124"/>
    </row>
    <row r="125" spans="8:12" x14ac:dyDescent="0.25">
      <c r="H125" s="23"/>
      <c r="I125" s="23"/>
      <c r="L125"/>
    </row>
    <row r="126" spans="8:12" x14ac:dyDescent="0.25">
      <c r="H126" s="23"/>
      <c r="I126" s="23"/>
      <c r="L126"/>
    </row>
    <row r="127" spans="8:12" x14ac:dyDescent="0.25">
      <c r="H127" s="23"/>
      <c r="I127" s="23"/>
      <c r="L127"/>
    </row>
    <row r="128" spans="8:12" x14ac:dyDescent="0.25">
      <c r="H128" s="23"/>
      <c r="I128" s="23"/>
      <c r="L128"/>
    </row>
    <row r="129" spans="8:12" x14ac:dyDescent="0.25">
      <c r="H129" s="23"/>
      <c r="I129" s="23"/>
      <c r="L129"/>
    </row>
    <row r="130" spans="8:12" x14ac:dyDescent="0.25">
      <c r="H130" s="23"/>
      <c r="I130" s="23"/>
      <c r="L130"/>
    </row>
    <row r="131" spans="8:12" x14ac:dyDescent="0.25">
      <c r="H131" s="23"/>
      <c r="I131" s="23"/>
      <c r="L131"/>
    </row>
    <row r="132" spans="8:12" x14ac:dyDescent="0.25">
      <c r="H132" s="23"/>
      <c r="I132" s="23"/>
      <c r="L132"/>
    </row>
    <row r="133" spans="8:12" x14ac:dyDescent="0.25">
      <c r="H133" s="23"/>
      <c r="I133" s="23"/>
      <c r="L133"/>
    </row>
    <row r="134" spans="8:12" x14ac:dyDescent="0.25">
      <c r="H134" s="23"/>
      <c r="I134" s="23"/>
      <c r="L134"/>
    </row>
    <row r="135" spans="8:12" x14ac:dyDescent="0.25">
      <c r="H135" s="23"/>
      <c r="I135" s="23"/>
      <c r="L135"/>
    </row>
    <row r="136" spans="8:12" x14ac:dyDescent="0.25">
      <c r="H136" s="23"/>
      <c r="I136" s="23"/>
      <c r="L136"/>
    </row>
    <row r="137" spans="8:12" x14ac:dyDescent="0.25">
      <c r="H137" s="23"/>
      <c r="I137" s="23"/>
      <c r="L137"/>
    </row>
    <row r="138" spans="8:12" x14ac:dyDescent="0.25">
      <c r="H138" s="23"/>
      <c r="I138" s="23"/>
      <c r="L138"/>
    </row>
    <row r="139" spans="8:12" x14ac:dyDescent="0.25">
      <c r="H139" s="23"/>
      <c r="I139" s="23"/>
      <c r="L139"/>
    </row>
    <row r="140" spans="8:12" x14ac:dyDescent="0.25">
      <c r="H140" s="23"/>
      <c r="I140" s="23"/>
      <c r="L140"/>
    </row>
    <row r="141" spans="8:12" x14ac:dyDescent="0.25">
      <c r="H141" s="23"/>
      <c r="I141" s="23"/>
      <c r="L141"/>
    </row>
    <row r="142" spans="8:12" x14ac:dyDescent="0.25">
      <c r="H142" s="23"/>
      <c r="I142" s="23"/>
      <c r="L142"/>
    </row>
    <row r="143" spans="8:12" x14ac:dyDescent="0.25">
      <c r="H143" s="23"/>
      <c r="I143" s="23"/>
      <c r="L143"/>
    </row>
    <row r="144" spans="8:12" x14ac:dyDescent="0.25">
      <c r="H144" s="23"/>
      <c r="I144" s="23"/>
      <c r="L144"/>
    </row>
    <row r="145" spans="8:12" x14ac:dyDescent="0.25">
      <c r="H145" s="23"/>
      <c r="I145" s="23"/>
      <c r="L145"/>
    </row>
    <row r="146" spans="8:12" x14ac:dyDescent="0.25">
      <c r="H146" s="23"/>
      <c r="I146" s="23"/>
      <c r="L146"/>
    </row>
    <row r="147" spans="8:12" x14ac:dyDescent="0.25">
      <c r="H147" s="23"/>
      <c r="I147" s="23"/>
      <c r="L147"/>
    </row>
    <row r="148" spans="8:12" x14ac:dyDescent="0.25">
      <c r="H148" s="23"/>
      <c r="I148" s="23"/>
      <c r="L148"/>
    </row>
    <row r="149" spans="8:12" x14ac:dyDescent="0.25">
      <c r="H149" s="23"/>
      <c r="I149" s="23"/>
      <c r="L149"/>
    </row>
    <row r="150" spans="8:12" x14ac:dyDescent="0.25">
      <c r="H150" s="23"/>
      <c r="I150" s="23"/>
      <c r="L150"/>
    </row>
    <row r="151" spans="8:12" x14ac:dyDescent="0.25">
      <c r="H151" s="23"/>
      <c r="I151" s="23"/>
      <c r="L151"/>
    </row>
    <row r="152" spans="8:12" x14ac:dyDescent="0.25">
      <c r="H152" s="23"/>
      <c r="I152" s="23"/>
      <c r="L152"/>
    </row>
    <row r="153" spans="8:12" x14ac:dyDescent="0.25">
      <c r="H153" s="23"/>
      <c r="I153" s="23"/>
      <c r="L153"/>
    </row>
    <row r="154" spans="8:12" x14ac:dyDescent="0.25">
      <c r="H154" s="23"/>
      <c r="I154" s="23"/>
      <c r="L154"/>
    </row>
    <row r="155" spans="8:12" x14ac:dyDescent="0.25">
      <c r="H155" s="23"/>
      <c r="I155" s="23"/>
      <c r="L155"/>
    </row>
    <row r="156" spans="8:12" x14ac:dyDescent="0.25">
      <c r="H156" s="23"/>
      <c r="I156" s="23"/>
      <c r="L156"/>
    </row>
    <row r="157" spans="8:12" x14ac:dyDescent="0.25">
      <c r="H157" s="23"/>
      <c r="I157" s="23"/>
      <c r="L157"/>
    </row>
    <row r="158" spans="8:12" x14ac:dyDescent="0.25">
      <c r="H158" s="23"/>
      <c r="I158" s="23"/>
      <c r="L158"/>
    </row>
    <row r="159" spans="8:12" x14ac:dyDescent="0.25">
      <c r="H159" s="23"/>
      <c r="I159" s="23"/>
      <c r="L159"/>
    </row>
    <row r="160" spans="8:12" x14ac:dyDescent="0.25">
      <c r="H160" s="23"/>
      <c r="I160" s="23"/>
      <c r="L160"/>
    </row>
    <row r="161" spans="8:12" x14ac:dyDescent="0.25">
      <c r="H161" s="23"/>
      <c r="I161" s="23"/>
      <c r="L161"/>
    </row>
    <row r="162" spans="8:12" x14ac:dyDescent="0.25">
      <c r="H162" s="23"/>
      <c r="I162" s="23"/>
      <c r="L162"/>
    </row>
    <row r="163" spans="8:12" x14ac:dyDescent="0.25">
      <c r="H163" s="23"/>
      <c r="I163" s="23"/>
      <c r="L163"/>
    </row>
    <row r="164" spans="8:12" x14ac:dyDescent="0.25">
      <c r="H164" s="23"/>
      <c r="I164" s="23"/>
      <c r="L164"/>
    </row>
    <row r="165" spans="8:12" x14ac:dyDescent="0.25">
      <c r="H165" s="23"/>
      <c r="I165" s="23"/>
      <c r="L165"/>
    </row>
    <row r="166" spans="8:12" x14ac:dyDescent="0.25">
      <c r="H166" s="23"/>
      <c r="I166" s="23"/>
      <c r="L166"/>
    </row>
    <row r="167" spans="8:12" x14ac:dyDescent="0.25">
      <c r="H167" s="23"/>
      <c r="I167" s="23"/>
      <c r="L167"/>
    </row>
    <row r="168" spans="8:12" x14ac:dyDescent="0.25">
      <c r="H168" s="23"/>
      <c r="I168" s="23"/>
      <c r="L168"/>
    </row>
    <row r="169" spans="8:12" x14ac:dyDescent="0.25">
      <c r="H169" s="23"/>
      <c r="I169" s="23"/>
      <c r="L169"/>
    </row>
    <row r="170" spans="8:12" x14ac:dyDescent="0.25">
      <c r="H170" s="23"/>
      <c r="I170" s="23"/>
      <c r="L170"/>
    </row>
    <row r="171" spans="8:12" x14ac:dyDescent="0.25">
      <c r="H171" s="23"/>
      <c r="I171" s="23"/>
      <c r="L171"/>
    </row>
    <row r="172" spans="8:12" x14ac:dyDescent="0.25">
      <c r="H172" s="23"/>
      <c r="I172" s="23"/>
      <c r="L172"/>
    </row>
    <row r="173" spans="8:12" x14ac:dyDescent="0.25">
      <c r="H173" s="23"/>
      <c r="I173" s="23"/>
      <c r="L173"/>
    </row>
    <row r="174" spans="8:12" x14ac:dyDescent="0.25">
      <c r="H174" s="23"/>
      <c r="I174" s="23"/>
      <c r="L174"/>
    </row>
    <row r="175" spans="8:12" x14ac:dyDescent="0.25">
      <c r="H175" s="23"/>
      <c r="I175" s="23"/>
      <c r="L175"/>
    </row>
    <row r="176" spans="8:12" x14ac:dyDescent="0.25">
      <c r="H176" s="23"/>
      <c r="I176" s="23"/>
      <c r="L176"/>
    </row>
    <row r="177" spans="8:12" x14ac:dyDescent="0.25">
      <c r="H177" s="23"/>
      <c r="I177" s="23"/>
      <c r="L177"/>
    </row>
    <row r="178" spans="8:12" x14ac:dyDescent="0.25">
      <c r="H178" s="23"/>
      <c r="I178" s="23"/>
      <c r="L178"/>
    </row>
    <row r="179" spans="8:12" x14ac:dyDescent="0.25">
      <c r="H179" s="23"/>
      <c r="I179" s="23"/>
      <c r="L179"/>
    </row>
    <row r="180" spans="8:12" x14ac:dyDescent="0.25">
      <c r="H180" s="23"/>
      <c r="I180" s="23"/>
      <c r="L180"/>
    </row>
    <row r="181" spans="8:12" x14ac:dyDescent="0.25">
      <c r="H181" s="23"/>
      <c r="I181" s="23"/>
      <c r="L181"/>
    </row>
    <row r="182" spans="8:12" x14ac:dyDescent="0.25">
      <c r="H182" s="23"/>
      <c r="I182" s="23"/>
      <c r="L182"/>
    </row>
    <row r="183" spans="8:12" x14ac:dyDescent="0.25">
      <c r="H183" s="23"/>
      <c r="I183" s="23"/>
      <c r="L183"/>
    </row>
    <row r="184" spans="8:12" x14ac:dyDescent="0.25">
      <c r="H184" s="23"/>
      <c r="I184" s="23"/>
      <c r="L184"/>
    </row>
    <row r="185" spans="8:12" x14ac:dyDescent="0.25">
      <c r="H185" s="23"/>
      <c r="I185" s="23"/>
      <c r="L185"/>
    </row>
    <row r="186" spans="8:12" x14ac:dyDescent="0.25">
      <c r="H186" s="23"/>
      <c r="I186" s="23"/>
      <c r="L186"/>
    </row>
    <row r="187" spans="8:12" x14ac:dyDescent="0.25">
      <c r="H187" s="23"/>
      <c r="I187" s="23"/>
      <c r="L187"/>
    </row>
    <row r="188" spans="8:12" x14ac:dyDescent="0.25">
      <c r="H188" s="23"/>
      <c r="I188" s="23"/>
      <c r="L188"/>
    </row>
    <row r="189" spans="8:12" x14ac:dyDescent="0.25">
      <c r="H189" s="23"/>
      <c r="I189" s="23"/>
      <c r="L189"/>
    </row>
    <row r="190" spans="8:12" x14ac:dyDescent="0.25">
      <c r="H190" s="23"/>
      <c r="I190" s="23"/>
      <c r="L190"/>
    </row>
    <row r="191" spans="8:12" x14ac:dyDescent="0.25">
      <c r="H191" s="23"/>
      <c r="I191" s="23"/>
      <c r="L191"/>
    </row>
    <row r="192" spans="8:12" x14ac:dyDescent="0.25">
      <c r="H192" s="23"/>
      <c r="I192" s="23"/>
      <c r="L192"/>
    </row>
    <row r="193" spans="8:12" x14ac:dyDescent="0.25">
      <c r="H193" s="23"/>
      <c r="I193" s="23"/>
      <c r="L193"/>
    </row>
    <row r="194" spans="8:12" x14ac:dyDescent="0.25">
      <c r="H194" s="23"/>
      <c r="I194" s="23"/>
      <c r="L194"/>
    </row>
    <row r="195" spans="8:12" x14ac:dyDescent="0.25">
      <c r="H195" s="23"/>
      <c r="I195" s="23"/>
      <c r="L195"/>
    </row>
    <row r="196" spans="8:12" x14ac:dyDescent="0.25">
      <c r="H196" s="23"/>
      <c r="I196" s="23"/>
      <c r="L196"/>
    </row>
    <row r="197" spans="8:12" x14ac:dyDescent="0.25">
      <c r="L197"/>
    </row>
    <row r="198" spans="8:12" x14ac:dyDescent="0.25">
      <c r="L198"/>
    </row>
    <row r="199" spans="8:12" x14ac:dyDescent="0.25">
      <c r="L199"/>
    </row>
    <row r="200" spans="8:12" x14ac:dyDescent="0.25">
      <c r="L200"/>
    </row>
    <row r="201" spans="8:12" x14ac:dyDescent="0.25">
      <c r="L201"/>
    </row>
    <row r="202" spans="8:12" x14ac:dyDescent="0.25">
      <c r="L202"/>
    </row>
    <row r="203" spans="8:12" x14ac:dyDescent="0.25">
      <c r="L203"/>
    </row>
    <row r="204" spans="8:12" x14ac:dyDescent="0.25">
      <c r="L204"/>
    </row>
    <row r="205" spans="8:12" x14ac:dyDescent="0.25">
      <c r="L205"/>
    </row>
    <row r="206" spans="8:12" x14ac:dyDescent="0.25">
      <c r="L206"/>
    </row>
    <row r="207" spans="8:12" x14ac:dyDescent="0.25">
      <c r="L207"/>
    </row>
    <row r="208" spans="8:12" x14ac:dyDescent="0.25">
      <c r="L208"/>
    </row>
    <row r="209" spans="12:12" x14ac:dyDescent="0.25">
      <c r="L209"/>
    </row>
    <row r="210" spans="12:12" x14ac:dyDescent="0.25">
      <c r="L210"/>
    </row>
    <row r="211" spans="12:12" x14ac:dyDescent="0.25">
      <c r="L211"/>
    </row>
    <row r="212" spans="12:12" x14ac:dyDescent="0.25">
      <c r="L212"/>
    </row>
    <row r="213" spans="12:12" x14ac:dyDescent="0.25">
      <c r="L213"/>
    </row>
    <row r="214" spans="12:12" x14ac:dyDescent="0.25">
      <c r="L214"/>
    </row>
    <row r="215" spans="12:12" x14ac:dyDescent="0.25">
      <c r="L215"/>
    </row>
    <row r="216" spans="12:12" x14ac:dyDescent="0.25">
      <c r="L216"/>
    </row>
    <row r="217" spans="12:12" x14ac:dyDescent="0.25">
      <c r="L217"/>
    </row>
    <row r="218" spans="12:12" x14ac:dyDescent="0.25">
      <c r="L218"/>
    </row>
    <row r="219" spans="12:12" x14ac:dyDescent="0.25">
      <c r="L219"/>
    </row>
    <row r="220" spans="12:12" x14ac:dyDescent="0.25">
      <c r="L220"/>
    </row>
    <row r="221" spans="12:12" x14ac:dyDescent="0.25">
      <c r="L221"/>
    </row>
    <row r="222" spans="12:12" x14ac:dyDescent="0.25">
      <c r="L222"/>
    </row>
    <row r="223" spans="12:12" x14ac:dyDescent="0.25">
      <c r="L223"/>
    </row>
    <row r="224" spans="12:12" x14ac:dyDescent="0.25">
      <c r="L224"/>
    </row>
    <row r="225" spans="12:12" x14ac:dyDescent="0.25">
      <c r="L225"/>
    </row>
    <row r="226" spans="12:12" x14ac:dyDescent="0.25">
      <c r="L226"/>
    </row>
    <row r="227" spans="12:12" x14ac:dyDescent="0.25">
      <c r="L227"/>
    </row>
    <row r="228" spans="12:12" x14ac:dyDescent="0.25">
      <c r="L228"/>
    </row>
    <row r="229" spans="12:12" x14ac:dyDescent="0.25">
      <c r="L229"/>
    </row>
    <row r="230" spans="12:12" x14ac:dyDescent="0.25">
      <c r="L230"/>
    </row>
    <row r="231" spans="12:12" x14ac:dyDescent="0.25">
      <c r="L231"/>
    </row>
    <row r="232" spans="12:12" x14ac:dyDescent="0.25">
      <c r="L232"/>
    </row>
    <row r="233" spans="12:12" x14ac:dyDescent="0.25">
      <c r="L233"/>
    </row>
    <row r="234" spans="12:12" x14ac:dyDescent="0.25">
      <c r="L234"/>
    </row>
    <row r="235" spans="12:12" x14ac:dyDescent="0.25">
      <c r="L235"/>
    </row>
    <row r="236" spans="12:12" x14ac:dyDescent="0.25">
      <c r="L236"/>
    </row>
    <row r="237" spans="12:12" x14ac:dyDescent="0.25">
      <c r="L237"/>
    </row>
    <row r="238" spans="12:12" x14ac:dyDescent="0.25">
      <c r="L238"/>
    </row>
    <row r="239" spans="12:12" x14ac:dyDescent="0.25">
      <c r="L239"/>
    </row>
    <row r="240" spans="12:12" x14ac:dyDescent="0.25">
      <c r="L240"/>
    </row>
    <row r="241" spans="12:12" x14ac:dyDescent="0.25">
      <c r="L241"/>
    </row>
    <row r="242" spans="12:12" x14ac:dyDescent="0.25">
      <c r="L242"/>
    </row>
    <row r="243" spans="12:12" x14ac:dyDescent="0.25">
      <c r="L243"/>
    </row>
    <row r="244" spans="12:12" x14ac:dyDescent="0.25">
      <c r="L244"/>
    </row>
    <row r="245" spans="12:12" x14ac:dyDescent="0.25">
      <c r="L245"/>
    </row>
    <row r="246" spans="12:12" x14ac:dyDescent="0.25">
      <c r="L246"/>
    </row>
    <row r="247" spans="12:12" x14ac:dyDescent="0.25">
      <c r="L247"/>
    </row>
    <row r="248" spans="12:12" x14ac:dyDescent="0.25">
      <c r="L248"/>
    </row>
    <row r="249" spans="12:12" x14ac:dyDescent="0.25">
      <c r="L249"/>
    </row>
    <row r="250" spans="12:12" x14ac:dyDescent="0.25">
      <c r="L250"/>
    </row>
    <row r="251" spans="12:12" x14ac:dyDescent="0.25">
      <c r="L251"/>
    </row>
    <row r="252" spans="12:12" x14ac:dyDescent="0.25">
      <c r="L252"/>
    </row>
    <row r="253" spans="12:12" x14ac:dyDescent="0.25">
      <c r="L253"/>
    </row>
    <row r="254" spans="12:12" x14ac:dyDescent="0.25">
      <c r="L254"/>
    </row>
    <row r="255" spans="12:12" x14ac:dyDescent="0.25">
      <c r="L255"/>
    </row>
    <row r="256" spans="12:12" x14ac:dyDescent="0.25">
      <c r="L256"/>
    </row>
    <row r="257" spans="12:12" x14ac:dyDescent="0.25">
      <c r="L257"/>
    </row>
    <row r="258" spans="12:12" x14ac:dyDescent="0.25">
      <c r="L258"/>
    </row>
    <row r="259" spans="12:12" x14ac:dyDescent="0.25">
      <c r="L259"/>
    </row>
  </sheetData>
  <autoFilter ref="B33:M44" xr:uid="{00000000-0001-0000-0000-000000000000}"/>
  <mergeCells count="3">
    <mergeCell ref="C44:E44"/>
    <mergeCell ref="C36:E36"/>
    <mergeCell ref="C30:E30"/>
  </mergeCells>
  <pageMargins left="0.3515625" right="0.3515625" top="0.50390625" bottom="0.75" header="0.3" footer="0.3"/>
  <pageSetup scale="51" fitToHeight="0" orientation="landscape" r:id="rId1"/>
  <rowBreaks count="1" manualBreakCount="1">
    <brk id="3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Robertson</dc:creator>
  <cp:lastModifiedBy>Paulette Harbert</cp:lastModifiedBy>
  <cp:lastPrinted>2024-04-15T17:10:01Z</cp:lastPrinted>
  <dcterms:created xsi:type="dcterms:W3CDTF">2019-06-11T12:19:53Z</dcterms:created>
  <dcterms:modified xsi:type="dcterms:W3CDTF">2024-04-23T14:02:31Z</dcterms:modified>
</cp:coreProperties>
</file>