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tsflus-my.sharepoint.com/personal/pharbert_ctsfl_us/Documents/Documents/"/>
    </mc:Choice>
  </mc:AlternateContent>
  <xr:revisionPtr revIDLastSave="64" documentId="8_{1A6C6CD7-9F88-4600-B8CB-C272CB631305}" xr6:coauthVersionLast="47" xr6:coauthVersionMax="47" xr10:uidLastSave="{38711643-5C03-4929-8D7A-B0C6B1F97DA1}"/>
  <bookViews>
    <workbookView xWindow="-98" yWindow="-98" windowWidth="21795" windowHeight="13875" xr2:uid="{00000000-000D-0000-FFFF-FFFF00000000}"/>
  </bookViews>
  <sheets>
    <sheet name="Grant Summary" sheetId="1" r:id="rId1"/>
    <sheet name="Sheet1" sheetId="3" r:id="rId2"/>
    <sheet name="Grant Log" sheetId="2" r:id="rId3"/>
  </sheets>
  <definedNames>
    <definedName name="_xlnm._FilterDatabase" localSheetId="0" hidden="1">'Grant Summary'!$B$29:$M$49</definedName>
    <definedName name="_xlnm.Print_Area" localSheetId="0">'Grant Summary'!$B$1:$M$86</definedName>
    <definedName name="_xlnm.Print_Titles" localSheetId="0">'Grant Summary'!$28:$29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I42" i="1"/>
  <c r="H42" i="1"/>
  <c r="J26" i="1"/>
  <c r="H26" i="1"/>
  <c r="K55" i="1"/>
  <c r="J54" i="1" l="1"/>
  <c r="K98" i="1"/>
  <c r="K84" i="1"/>
  <c r="I23" i="1"/>
  <c r="I26" i="1" s="1"/>
  <c r="K8" i="1"/>
  <c r="J55" i="1" l="1"/>
  <c r="K15" i="1"/>
  <c r="K22" i="1"/>
  <c r="K14" i="1"/>
  <c r="K16" i="1"/>
  <c r="K18" i="1"/>
  <c r="K19" i="1"/>
  <c r="K26" i="1" l="1"/>
  <c r="H55" i="1"/>
  <c r="I55" i="1"/>
  <c r="I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Paige Tillison</author>
  </authors>
  <commentList>
    <comment ref="K8" authorId="0" shapeId="0" xr:uid="{561F757B-42F6-4A59-A4F6-B062BAA86C62}">
      <text>
        <r>
          <rPr>
            <b/>
            <sz val="9"/>
            <color indexed="81"/>
            <rFont val="Tahoma"/>
            <family val="2"/>
          </rPr>
          <t>Paige Tillison:</t>
        </r>
        <r>
          <rPr>
            <sz val="9"/>
            <color indexed="81"/>
            <rFont val="Tahoma"/>
            <family val="2"/>
          </rPr>
          <t xml:space="preserve">
11/2022 - Grant Received
</t>
        </r>
      </text>
    </comment>
  </commentList>
</comments>
</file>

<file path=xl/sharedStrings.xml><?xml version="1.0" encoding="utf-8"?>
<sst xmlns="http://schemas.openxmlformats.org/spreadsheetml/2006/main" count="429" uniqueCount="273">
  <si>
    <t>Grant Agency</t>
  </si>
  <si>
    <t>Grant Name</t>
  </si>
  <si>
    <t>Purpose of the Grant</t>
  </si>
  <si>
    <t>Grant Amount</t>
  </si>
  <si>
    <t>Current Grants</t>
  </si>
  <si>
    <t>City Match Required to Receive the Grant</t>
  </si>
  <si>
    <t>Application Due Date</t>
  </si>
  <si>
    <t>Est. Date of Funding Availability</t>
  </si>
  <si>
    <t>Fire Dept.</t>
  </si>
  <si>
    <t>FEMA</t>
  </si>
  <si>
    <t>Police Dept.</t>
  </si>
  <si>
    <t>Dept. of Justice</t>
  </si>
  <si>
    <t>Grant for equipment purchase</t>
  </si>
  <si>
    <t>FDOT</t>
  </si>
  <si>
    <t>Public Works</t>
  </si>
  <si>
    <t>SWFWMD</t>
  </si>
  <si>
    <t>Public Services</t>
  </si>
  <si>
    <t>Cooperative Funding Grant Program</t>
  </si>
  <si>
    <t>For stormwater infrastructure improvement projects (Pent/Grosse Ave SW Project)</t>
  </si>
  <si>
    <t>City Department</t>
  </si>
  <si>
    <t>Total Current Grants</t>
  </si>
  <si>
    <t>Total Project Value</t>
  </si>
  <si>
    <t>TOTAL ALL GRANTS</t>
  </si>
  <si>
    <t xml:space="preserve">    Total All Grants</t>
  </si>
  <si>
    <t>Grant Funded</t>
  </si>
  <si>
    <t>Max Grant Amount</t>
  </si>
  <si>
    <t>City Match</t>
  </si>
  <si>
    <t>Pinellas County</t>
  </si>
  <si>
    <t>Project Admin</t>
  </si>
  <si>
    <t xml:space="preserve">State of Florida </t>
  </si>
  <si>
    <t>Budget Appropriation</t>
  </si>
  <si>
    <t>Florida Department of Environmental Protection</t>
  </si>
  <si>
    <t>Florida Resilient Coastlines Program (FRCP) Resilience Planning Grant</t>
  </si>
  <si>
    <t>Cultural and Civic Services</t>
  </si>
  <si>
    <t>Planning and Zoning</t>
  </si>
  <si>
    <t>Project Administration</t>
  </si>
  <si>
    <t xml:space="preserve">Recreational Trails Program </t>
  </si>
  <si>
    <t>For construction of the Elfers Spur Trail</t>
  </si>
  <si>
    <t>Tarpon Springs Sponge Docks Flooding Abatement Project</t>
  </si>
  <si>
    <t>Mango Street Construction, Phase 2</t>
  </si>
  <si>
    <t>MLK Intersection Improvements</t>
  </si>
  <si>
    <t>For completion of a vulnerability assessment and action plan</t>
  </si>
  <si>
    <t>Contact</t>
  </si>
  <si>
    <t>Cari Rupkalvis</t>
  </si>
  <si>
    <t>Bob Robertson or PJ Harbert</t>
  </si>
  <si>
    <t>Frank Ruggiero</t>
  </si>
  <si>
    <t>Funding to support Anclote River Dredging (Spoils site lease and construction and extended turning basin)</t>
  </si>
  <si>
    <t>Shannon Brewer</t>
  </si>
  <si>
    <t>USDA</t>
  </si>
  <si>
    <t>Tree Canopies</t>
  </si>
  <si>
    <t>CDBG</t>
  </si>
  <si>
    <t>Building Development</t>
  </si>
  <si>
    <t>FL Dept. of Agriculture and Consumer Services</t>
  </si>
  <si>
    <t>Managing Community Forests Grant</t>
  </si>
  <si>
    <t>Tree Inventory/Management Plan/Tree Planting</t>
  </si>
  <si>
    <t>Caroline Lanford</t>
  </si>
  <si>
    <t>Florida Department of State</t>
  </si>
  <si>
    <t>Small Matching Grant</t>
  </si>
  <si>
    <t>US Dept. Housing and Urban Development</t>
  </si>
  <si>
    <t>Community Project Funding Grant</t>
  </si>
  <si>
    <t xml:space="preserve">Craig Park/Spring Bayou Seawall and Sidewalk Repair and Resiliency Upgrade </t>
  </si>
  <si>
    <t>Notes</t>
  </si>
  <si>
    <t>FL Dept. of State, Div. of Library and Information Services</t>
  </si>
  <si>
    <t>Public Library Construction Grant</t>
  </si>
  <si>
    <t>Library construction project</t>
  </si>
  <si>
    <t>Total Pending Grants</t>
  </si>
  <si>
    <t xml:space="preserve">    Total Future Grants/Sponsorships/Donations</t>
  </si>
  <si>
    <t xml:space="preserve">Funding to support restoration of the Anclote Dredge DMMA (spoils site). </t>
  </si>
  <si>
    <t xml:space="preserve">Historic District and Greektown Survey Update </t>
  </si>
  <si>
    <t>SAFER</t>
  </si>
  <si>
    <t>Kyle Miller/Megan Araya</t>
  </si>
  <si>
    <t>Hiring of personnel</t>
  </si>
  <si>
    <t>FUTURE GRANTS</t>
  </si>
  <si>
    <t xml:space="preserve">ARPA Funded </t>
  </si>
  <si>
    <t>ARPA</t>
  </si>
  <si>
    <t>What needs done?</t>
  </si>
  <si>
    <t>Urban and Community  Forestry</t>
  </si>
  <si>
    <t>FDLE</t>
  </si>
  <si>
    <t xml:space="preserve">APPLIED/WAITING ON NOTIFICATION </t>
  </si>
  <si>
    <t>Bob Robertson or P.J. Harbert</t>
  </si>
  <si>
    <t xml:space="preserve">Bob Robertson </t>
  </si>
  <si>
    <t>Bob Robertson</t>
  </si>
  <si>
    <t>Brandon Crum/James Burke/P.J. Harbert</t>
  </si>
  <si>
    <t>Replacement of Exercise Equipment</t>
  </si>
  <si>
    <t>Jamie Taylor/P.J. Harbert</t>
  </si>
  <si>
    <t>Community Center Sign/Repaving of Parking Lot</t>
  </si>
  <si>
    <t>Fire Department</t>
  </si>
  <si>
    <t>Steve Gassen/P.J. Harbert</t>
  </si>
  <si>
    <t>DUI Enforcement/Saturation Patrols</t>
  </si>
  <si>
    <t>P.J. Harbert</t>
  </si>
  <si>
    <t>FDEM</t>
  </si>
  <si>
    <t>HMGP Idalia</t>
  </si>
  <si>
    <t>Sponge Docks Flooding Abatement</t>
  </si>
  <si>
    <t xml:space="preserve">Highway Safety </t>
  </si>
  <si>
    <t>Megan Araya</t>
  </si>
  <si>
    <t>Publix</t>
  </si>
  <si>
    <t>P.J. Harbert/Tommy Kiger</t>
  </si>
  <si>
    <t>Police Department</t>
  </si>
  <si>
    <t>JAG-D (Direct)</t>
  </si>
  <si>
    <t>Pinellas County LMS Workgroup placed project in Top Tier for recommended funding purposes.</t>
  </si>
  <si>
    <t xml:space="preserve">Ongoing.  Expected completion on 12/25. Nick Makris (PA) handles reimbursements.  </t>
  </si>
  <si>
    <t>Frank Ruggiero/Raquel Hull</t>
  </si>
  <si>
    <t>Anthony (Tony) Mannello/Nick Makris</t>
  </si>
  <si>
    <t>FDEP</t>
  </si>
  <si>
    <t>Tommy Kiger</t>
  </si>
  <si>
    <t>Resilient Florida</t>
  </si>
  <si>
    <t>Walmart</t>
  </si>
  <si>
    <t>Applied 05/23/24</t>
  </si>
  <si>
    <t>Body Worn Cameras</t>
  </si>
  <si>
    <t>Nick Makris</t>
  </si>
  <si>
    <t xml:space="preserve">Wastewater Treatment Plant Electrical Resilency </t>
  </si>
  <si>
    <t xml:space="preserve">Richard Walsh </t>
  </si>
  <si>
    <t>ACG Foundation</t>
  </si>
  <si>
    <t>Traffic Safety Grant</t>
  </si>
  <si>
    <t>Cones/Speed Bumps</t>
  </si>
  <si>
    <t>Richard Walsh</t>
  </si>
  <si>
    <t xml:space="preserve">Florida State Fire Marshal </t>
  </si>
  <si>
    <t xml:space="preserve">Florida Firefighter Cancer Decontamination Grant </t>
  </si>
  <si>
    <t>PPE</t>
  </si>
  <si>
    <t xml:space="preserve">Awarded 07/12/24 </t>
  </si>
  <si>
    <t>City-Wide Grant Opportunities</t>
  </si>
  <si>
    <t xml:space="preserve">CURRENT GRANTS </t>
  </si>
  <si>
    <t>See amounts in Current Grants</t>
  </si>
  <si>
    <t xml:space="preserve">See amounts in Current Grants </t>
  </si>
  <si>
    <t>Applied 08/26/24</t>
  </si>
  <si>
    <t>1st reimbursement received/no further reimbursement until project completion</t>
  </si>
  <si>
    <t>Awarded</t>
  </si>
  <si>
    <t>Final report due 04/2025</t>
  </si>
  <si>
    <t xml:space="preserve">Police Dept. </t>
  </si>
  <si>
    <t>Bulletproof Vest Grants (2024)</t>
  </si>
  <si>
    <t>Expiration date of 08/31/26</t>
  </si>
  <si>
    <t xml:space="preserve">Awarded </t>
  </si>
  <si>
    <t>Final documents and reimbursement requests have been submitted to the State.</t>
  </si>
  <si>
    <t>HUD</t>
  </si>
  <si>
    <t>CDBG-DR</t>
  </si>
  <si>
    <t>HMGP</t>
  </si>
  <si>
    <t>Disaster Recovery</t>
  </si>
  <si>
    <t>GRANT LOG</t>
  </si>
  <si>
    <t>Grant Number</t>
  </si>
  <si>
    <t>Offical Grant Name</t>
  </si>
  <si>
    <t>Complete</t>
  </si>
  <si>
    <t>LP52028</t>
  </si>
  <si>
    <t>Tarpon Springs Anclote River Dredge Project</t>
  </si>
  <si>
    <t>LPA0394</t>
  </si>
  <si>
    <t>Tarpon Springs Mango Street Safety and Drainage Improvements</t>
  </si>
  <si>
    <t>LPA0395</t>
  </si>
  <si>
    <t>Tarpon Springs MLK/South Spring Blvd. Flooding Abatement &amp; Intersection Safety Improvements</t>
  </si>
  <si>
    <t>X</t>
  </si>
  <si>
    <t>LPA0229</t>
  </si>
  <si>
    <t>Tarpon Springs Sponge Docks Flooding Abatement</t>
  </si>
  <si>
    <t>1,738,390 (State App. Funding)</t>
  </si>
  <si>
    <t>24-PLC-16</t>
  </si>
  <si>
    <t>Public Library Construction Grant Project</t>
  </si>
  <si>
    <t>T2102</t>
  </si>
  <si>
    <t>Elfers Spur Trail Project</t>
  </si>
  <si>
    <t>B-23-CP-FL-0363</t>
  </si>
  <si>
    <t>Craig Park/Spring Bayou Seawall and Sidewalk Repair and Resiliency Upgrade</t>
  </si>
  <si>
    <t>PAST GRANTS</t>
  </si>
  <si>
    <t>Closed</t>
  </si>
  <si>
    <t>Publix Charities Giving</t>
  </si>
  <si>
    <t>Hurricane Supplies</t>
  </si>
  <si>
    <t>Yes</t>
  </si>
  <si>
    <t>Diane Wood</t>
  </si>
  <si>
    <t>Creative Pinellas</t>
  </si>
  <si>
    <t>General Support Grant</t>
  </si>
  <si>
    <t>Supports general program activities for local arts program</t>
  </si>
  <si>
    <t>State of Florida, Division of Cultural Affairs</t>
  </si>
  <si>
    <t xml:space="preserve">Yes </t>
  </si>
  <si>
    <t>Cultural Services and Economic Development</t>
  </si>
  <si>
    <t>Arts and Economic Prosperity</t>
  </si>
  <si>
    <t>Renea Vincent</t>
  </si>
  <si>
    <t>National Trust for Historic Preservgation</t>
  </si>
  <si>
    <t>Cultural Resources Survey for Union Academy neighborhood</t>
  </si>
  <si>
    <t>Africa American Cultural Heritage Action Fund</t>
  </si>
  <si>
    <t>Bulletproof Vests 2021</t>
  </si>
  <si>
    <t xml:space="preserve">Equipment Purchae </t>
  </si>
  <si>
    <t>Bulletproof Vests 2022</t>
  </si>
  <si>
    <t xml:space="preserve">State of Florida  </t>
  </si>
  <si>
    <t>JAG</t>
  </si>
  <si>
    <t xml:space="preserve"> Youth Education Classes</t>
  </si>
  <si>
    <t>State of Florida</t>
  </si>
  <si>
    <t>3D Scanner</t>
  </si>
  <si>
    <t>Tom Kiger</t>
  </si>
  <si>
    <t>Cooperative Funding Grant</t>
  </si>
  <si>
    <t xml:space="preserve">FY22 Water Conservation </t>
  </si>
  <si>
    <t>Local Community Grants</t>
  </si>
  <si>
    <t xml:space="preserve">Highway Safety Grant </t>
  </si>
  <si>
    <t>Tarpon/Huey</t>
  </si>
  <si>
    <t xml:space="preserve">Planning and Zoning </t>
  </si>
  <si>
    <t>Historic District and Greektown Survey Update</t>
  </si>
  <si>
    <t>Marco Villagomez</t>
  </si>
  <si>
    <t xml:space="preserve">Pinellas County </t>
  </si>
  <si>
    <t>Municipal Recycling Grant</t>
  </si>
  <si>
    <t>Recycling Reimbursment</t>
  </si>
  <si>
    <t>Paul Hopkins</t>
  </si>
  <si>
    <t>TBRPC</t>
  </si>
  <si>
    <t>Vehicle Wraps</t>
  </si>
  <si>
    <t>Brandon Groc</t>
  </si>
  <si>
    <t>National Endowment of the Arts</t>
  </si>
  <si>
    <t>Arts Engagement</t>
  </si>
  <si>
    <t>IPTM</t>
  </si>
  <si>
    <t xml:space="preserve">DRE Callout </t>
  </si>
  <si>
    <t>DRE Callout Reimbursement</t>
  </si>
  <si>
    <t>Defibrillators</t>
  </si>
  <si>
    <t>Denise Manning</t>
  </si>
  <si>
    <t>Florida Humanities</t>
  </si>
  <si>
    <t>Florida Talks</t>
  </si>
  <si>
    <t>P.J. Harbert/Luigi Bossiello</t>
  </si>
  <si>
    <t>Firehouse Subs</t>
  </si>
  <si>
    <t>Firehouse Subs Foundation Grant</t>
  </si>
  <si>
    <t>Fire hoses and nozzles</t>
  </si>
  <si>
    <t>Ranked 17/143 by FDEP and falls within $200 million funding threshold/waiting on final State budget</t>
  </si>
  <si>
    <t>P.J. Harbert/Steve Gassen</t>
  </si>
  <si>
    <t>Highway Safety Concept Paper</t>
  </si>
  <si>
    <t>DUI Enforcement</t>
  </si>
  <si>
    <t>P.J. Harbert/Jamie Taylor</t>
  </si>
  <si>
    <t xml:space="preserve">HUD/Pinellas County </t>
  </si>
  <si>
    <t>P.J. Harbert/Marco Villagomez</t>
  </si>
  <si>
    <t xml:space="preserve">Reimbursement </t>
  </si>
  <si>
    <t>Due 09/25</t>
  </si>
  <si>
    <t xml:space="preserve">Speaker </t>
  </si>
  <si>
    <t xml:space="preserve">Florida Humanities </t>
  </si>
  <si>
    <t>State Appropriations</t>
  </si>
  <si>
    <t>Stormwater Projects</t>
  </si>
  <si>
    <r>
      <rPr>
        <b/>
        <sz val="11"/>
        <color theme="1"/>
        <rFont val="Calibri"/>
        <family val="2"/>
        <scheme val="minor"/>
      </rPr>
      <t>HMGP Funding</t>
    </r>
    <r>
      <rPr>
        <sz val="11"/>
        <color theme="1"/>
        <rFont val="Calibri"/>
        <family val="2"/>
        <scheme val="minor"/>
      </rPr>
      <t xml:space="preserve">: 3,142,840                  </t>
    </r>
    <r>
      <rPr>
        <b/>
        <sz val="11"/>
        <color theme="1"/>
        <rFont val="Calibri"/>
        <family val="2"/>
        <scheme val="minor"/>
      </rPr>
      <t xml:space="preserve"> State Appropriation Funding</t>
    </r>
    <r>
      <rPr>
        <sz val="11"/>
        <color theme="1"/>
        <rFont val="Calibri"/>
        <family val="2"/>
        <scheme val="minor"/>
      </rPr>
      <t>: 1,738,390</t>
    </r>
  </si>
  <si>
    <t>P.J. Harbert/Richard Walsh</t>
  </si>
  <si>
    <t>Assistance to Firefighters Grant</t>
  </si>
  <si>
    <t>Brush Truck</t>
  </si>
  <si>
    <t>Applied 12/20/24</t>
  </si>
  <si>
    <t>Applied 01/16/25</t>
  </si>
  <si>
    <t>Watershed Master Plan</t>
  </si>
  <si>
    <t>P.J. Harbert/Anthony Mannello/Megan Araya</t>
  </si>
  <si>
    <t xml:space="preserve">Watershed Master Plan </t>
  </si>
  <si>
    <t>Library Speaker</t>
  </si>
  <si>
    <t>Gymnasium floor</t>
  </si>
  <si>
    <t xml:space="preserve">FDOT </t>
  </si>
  <si>
    <t>Speeding/Aggressive Driving</t>
  </si>
  <si>
    <t>Reimbursement needs submitted</t>
  </si>
  <si>
    <t>Applied 02/13/25</t>
  </si>
  <si>
    <t>Applied 01/29/25</t>
  </si>
  <si>
    <t>NEA</t>
  </si>
  <si>
    <t>High Visibility Enforcement Grant</t>
  </si>
  <si>
    <t>HVE</t>
  </si>
  <si>
    <t>Design complete</t>
  </si>
  <si>
    <t>Anthony Boone/P.J. Harbert</t>
  </si>
  <si>
    <t>POP Ends 10/09/25</t>
  </si>
  <si>
    <t>National Endowment for the Arts</t>
  </si>
  <si>
    <t xml:space="preserve">Grants for Arts Project </t>
  </si>
  <si>
    <t xml:space="preserve">Federal government pulled funding.  Grant closed.  </t>
  </si>
  <si>
    <t xml:space="preserve">Extension granted to 09/29/25/Construction underway </t>
  </si>
  <si>
    <t>Engineering and Environmental Review complete/waiting on direction from FDEM</t>
  </si>
  <si>
    <t>Waiting on final two deliverables acceptance from FDEP/Extended to 12/30/25</t>
  </si>
  <si>
    <t xml:space="preserve">Going to bid soon </t>
  </si>
  <si>
    <t>Project will be underway end of April 2025</t>
  </si>
  <si>
    <t xml:space="preserve">Pinellas County recommended for funding </t>
  </si>
  <si>
    <t>Applied 04/03/25</t>
  </si>
  <si>
    <t>Applied 04/04/25</t>
  </si>
  <si>
    <t>Beckett Bridge</t>
  </si>
  <si>
    <t>Applied 04/07/25</t>
  </si>
  <si>
    <t>Applied 01/23/25</t>
  </si>
  <si>
    <t xml:space="preserve">First round of Budget Chair negotiations </t>
  </si>
  <si>
    <t>Last Updated:  04/08/25</t>
  </si>
  <si>
    <t xml:space="preserve">Reimbursement submitted </t>
  </si>
  <si>
    <t>Applied For</t>
  </si>
  <si>
    <t xml:space="preserve">FEMA has not reimbursed for January yet/Feb. and March not submitted </t>
  </si>
  <si>
    <t xml:space="preserve">Total of $ 813,783,000 available/City amount to be determined/Pinellas County has not submitted Action Plan </t>
  </si>
  <si>
    <t>Community Project Funding "Federal Appropriations"</t>
  </si>
  <si>
    <t xml:space="preserve">Phase 1 complete/Phase 2 in progress </t>
  </si>
  <si>
    <t>Dig Pond #2, Install utilities from Cypress St south to Tarpon A. and pave.</t>
  </si>
  <si>
    <t>HMGP Helene: $240,228,219.35           HMGP Milton:  $176,019,986.15</t>
  </si>
  <si>
    <t>P.J. Harbert/Megan Araya</t>
  </si>
  <si>
    <t>Sprouts Market</t>
  </si>
  <si>
    <t>Applied 04/10/25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</si>
</sst>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1" xfId="0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7" fillId="0" borderId="0" xfId="0" applyFont="1"/>
    <xf numFmtId="164" fontId="0" fillId="0" borderId="1" xfId="1" applyNumberFormat="1" applyFont="1" applyFill="1" applyBorder="1" applyAlignment="1"/>
    <xf numFmtId="164" fontId="0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/>
    <xf numFmtId="0" fontId="0" fillId="2" borderId="6" xfId="0" applyFill="1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164" fontId="5" fillId="0" borderId="4" xfId="1" applyNumberFormat="1" applyFont="1" applyFill="1" applyBorder="1" applyAlignment="1"/>
    <xf numFmtId="0" fontId="0" fillId="2" borderId="9" xfId="0" applyFill="1" applyBorder="1"/>
    <xf numFmtId="164" fontId="4" fillId="2" borderId="3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0" xfId="1" applyNumberFormat="1" applyFont="1" applyAlignment="1">
      <alignment wrapText="1"/>
    </xf>
    <xf numFmtId="0" fontId="0" fillId="2" borderId="6" xfId="0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/>
    <xf numFmtId="164" fontId="11" fillId="0" borderId="0" xfId="1" applyNumberFormat="1" applyFont="1" applyFill="1" applyBorder="1" applyAlignment="1"/>
    <xf numFmtId="164" fontId="12" fillId="0" borderId="0" xfId="1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4" fontId="4" fillId="3" borderId="1" xfId="1" applyNumberFormat="1" applyFont="1" applyFill="1" applyBorder="1" applyAlignment="1"/>
    <xf numFmtId="0" fontId="0" fillId="6" borderId="0" xfId="0" applyFill="1" applyAlignment="1">
      <alignment horizontal="center" wrapText="1"/>
    </xf>
    <xf numFmtId="0" fontId="4" fillId="6" borderId="0" xfId="0" applyFont="1" applyFill="1" applyAlignment="1">
      <alignment wrapText="1"/>
    </xf>
    <xf numFmtId="164" fontId="4" fillId="6" borderId="0" xfId="1" applyNumberFormat="1" applyFont="1" applyFill="1" applyBorder="1" applyAlignment="1"/>
    <xf numFmtId="0" fontId="0" fillId="6" borderId="0" xfId="0" applyFill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0" fillId="0" borderId="15" xfId="0" applyBorder="1"/>
    <xf numFmtId="164" fontId="0" fillId="0" borderId="15" xfId="1" applyNumberFormat="1" applyFont="1" applyBorder="1" applyAlignment="1"/>
    <xf numFmtId="0" fontId="1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13" fillId="0" borderId="2" xfId="1" applyNumberFormat="1" applyFont="1" applyFill="1" applyBorder="1" applyAlignment="1"/>
    <xf numFmtId="4" fontId="0" fillId="6" borderId="1" xfId="0" applyNumberFormat="1" applyFill="1" applyBorder="1" applyAlignment="1">
      <alignment horizontal="right" wrapText="1"/>
    </xf>
    <xf numFmtId="0" fontId="3" fillId="3" borderId="14" xfId="0" applyFont="1" applyFill="1" applyBorder="1" applyAlignment="1">
      <alignment horizontal="center" wrapText="1"/>
    </xf>
    <xf numFmtId="0" fontId="0" fillId="0" borderId="1" xfId="0" applyBorder="1"/>
    <xf numFmtId="164" fontId="0" fillId="0" borderId="14" xfId="1" applyNumberFormat="1" applyFont="1" applyFill="1" applyBorder="1" applyAlignment="1"/>
    <xf numFmtId="164" fontId="0" fillId="0" borderId="14" xfId="1" applyNumberFormat="1" applyFont="1" applyFill="1" applyBorder="1" applyAlignment="1">
      <alignment wrapText="1"/>
    </xf>
    <xf numFmtId="164" fontId="0" fillId="0" borderId="16" xfId="1" applyNumberFormat="1" applyFont="1" applyFill="1" applyBorder="1" applyAlignment="1">
      <alignment wrapText="1"/>
    </xf>
    <xf numFmtId="164" fontId="0" fillId="6" borderId="1" xfId="1" applyNumberFormat="1" applyFont="1" applyFill="1" applyBorder="1" applyAlignment="1"/>
    <xf numFmtId="0" fontId="0" fillId="3" borderId="1" xfId="0" applyFill="1" applyBorder="1" applyAlignment="1">
      <alignment wrapText="1"/>
    </xf>
    <xf numFmtId="3" fontId="0" fillId="6" borderId="1" xfId="0" applyNumberFormat="1" applyFill="1" applyBorder="1" applyAlignment="1">
      <alignment horizontal="right" wrapText="1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64" fontId="4" fillId="7" borderId="14" xfId="1" applyNumberFormat="1" applyFont="1" applyFill="1" applyBorder="1" applyAlignment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/>
    </xf>
    <xf numFmtId="164" fontId="4" fillId="3" borderId="17" xfId="1" applyNumberFormat="1" applyFont="1" applyFill="1" applyBorder="1" applyAlignment="1"/>
    <xf numFmtId="0" fontId="0" fillId="6" borderId="15" xfId="0" applyFill="1" applyBorder="1"/>
    <xf numFmtId="164" fontId="4" fillId="6" borderId="15" xfId="1" applyNumberFormat="1" applyFont="1" applyFill="1" applyBorder="1" applyAlignment="1"/>
    <xf numFmtId="0" fontId="0" fillId="0" borderId="14" xfId="0" applyBorder="1"/>
    <xf numFmtId="49" fontId="0" fillId="0" borderId="14" xfId="0" quotePrefix="1" applyNumberFormat="1" applyBorder="1" applyAlignment="1">
      <alignment horizontal="left"/>
    </xf>
    <xf numFmtId="0" fontId="0" fillId="7" borderId="14" xfId="0" applyFill="1" applyBorder="1"/>
    <xf numFmtId="0" fontId="0" fillId="3" borderId="17" xfId="0" applyFill="1" applyBorder="1"/>
    <xf numFmtId="0" fontId="0" fillId="0" borderId="16" xfId="0" applyBorder="1"/>
    <xf numFmtId="0" fontId="0" fillId="6" borderId="1" xfId="0" applyFill="1" applyBorder="1"/>
    <xf numFmtId="4" fontId="0" fillId="0" borderId="1" xfId="0" applyNumberFormat="1" applyBorder="1"/>
    <xf numFmtId="9" fontId="8" fillId="4" borderId="18" xfId="2" applyFont="1" applyFill="1" applyBorder="1" applyAlignment="1"/>
    <xf numFmtId="0" fontId="0" fillId="0" borderId="21" xfId="0" applyBorder="1"/>
    <xf numFmtId="9" fontId="8" fillId="4" borderId="19" xfId="2" applyFont="1" applyFill="1" applyBorder="1" applyAlignment="1"/>
    <xf numFmtId="0" fontId="8" fillId="4" borderId="20" xfId="0" applyFont="1" applyFill="1" applyBorder="1" applyAlignment="1">
      <alignment horizontal="right" indent="1"/>
    </xf>
    <xf numFmtId="164" fontId="0" fillId="6" borderId="14" xfId="1" applyNumberFormat="1" applyFont="1" applyFill="1" applyBorder="1" applyAlignment="1"/>
    <xf numFmtId="0" fontId="0" fillId="0" borderId="14" xfId="0" applyBorder="1" applyAlignment="1">
      <alignment horizontal="left"/>
    </xf>
    <xf numFmtId="0" fontId="0" fillId="6" borderId="14" xfId="0" applyFill="1" applyBorder="1" applyAlignment="1">
      <alignment horizontal="left" vertical="center" wrapText="1"/>
    </xf>
    <xf numFmtId="165" fontId="0" fillId="0" borderId="1" xfId="3" applyNumberFormat="1" applyFont="1" applyBorder="1"/>
    <xf numFmtId="14" fontId="0" fillId="0" borderId="1" xfId="0" quotePrefix="1" applyNumberFormat="1" applyBorder="1" applyAlignment="1">
      <alignment wrapText="1"/>
    </xf>
    <xf numFmtId="0" fontId="0" fillId="6" borderId="2" xfId="0" applyFill="1" applyBorder="1" applyAlignment="1">
      <alignment wrapText="1"/>
    </xf>
    <xf numFmtId="0" fontId="13" fillId="0" borderId="1" xfId="0" applyFont="1" applyBorder="1" applyAlignment="1">
      <alignment wrapText="1"/>
    </xf>
    <xf numFmtId="164" fontId="13" fillId="0" borderId="1" xfId="1" applyNumberFormat="1" applyFont="1" applyFill="1" applyBorder="1" applyAlignment="1">
      <alignment wrapText="1"/>
    </xf>
    <xf numFmtId="14" fontId="13" fillId="0" borderId="14" xfId="0" applyNumberFormat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right" wrapText="1"/>
    </xf>
    <xf numFmtId="14" fontId="0" fillId="0" borderId="14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164" fontId="0" fillId="5" borderId="1" xfId="1" applyNumberFormat="1" applyFont="1" applyFill="1" applyBorder="1" applyAlignment="1">
      <alignment horizontal="right"/>
    </xf>
    <xf numFmtId="164" fontId="0" fillId="5" borderId="1" xfId="1" applyNumberFormat="1" applyFont="1" applyFill="1" applyBorder="1" applyAlignment="1"/>
    <xf numFmtId="164" fontId="0" fillId="5" borderId="14" xfId="1" applyNumberFormat="1" applyFont="1" applyFill="1" applyBorder="1" applyAlignment="1">
      <alignment horizontal="right"/>
    </xf>
    <xf numFmtId="0" fontId="2" fillId="0" borderId="0" xfId="0" applyFont="1"/>
    <xf numFmtId="0" fontId="0" fillId="0" borderId="14" xfId="0" applyBorder="1" applyAlignment="1">
      <alignment horizontal="right" wrapText="1"/>
    </xf>
    <xf numFmtId="0" fontId="15" fillId="0" borderId="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164" fontId="4" fillId="2" borderId="23" xfId="1" applyNumberFormat="1" applyFont="1" applyFill="1" applyBorder="1" applyAlignment="1"/>
    <xf numFmtId="164" fontId="5" fillId="0" borderId="1" xfId="1" applyNumberFormat="1" applyFont="1" applyFill="1" applyBorder="1" applyAlignment="1"/>
    <xf numFmtId="0" fontId="3" fillId="2" borderId="24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164" fontId="0" fillId="5" borderId="1" xfId="1" applyNumberFormat="1" applyFont="1" applyFill="1" applyBorder="1" applyAlignment="1">
      <alignment horizontal="right" wrapText="1"/>
    </xf>
    <xf numFmtId="164" fontId="0" fillId="5" borderId="14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0" fillId="0" borderId="1" xfId="0" quotePrefix="1" applyNumberForma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4" fontId="13" fillId="0" borderId="1" xfId="0" quotePrefix="1" applyNumberFormat="1" applyFont="1" applyBorder="1" applyAlignment="1">
      <alignment horizontal="left" wrapText="1"/>
    </xf>
    <xf numFmtId="14" fontId="0" fillId="0" borderId="17" xfId="0" applyNumberFormat="1" applyBorder="1" applyAlignment="1">
      <alignment horizontal="left" wrapText="1"/>
    </xf>
    <xf numFmtId="0" fontId="15" fillId="0" borderId="14" xfId="0" applyFont="1" applyBorder="1" applyAlignment="1">
      <alignment horizontal="right" wrapText="1"/>
    </xf>
    <xf numFmtId="164" fontId="5" fillId="0" borderId="14" xfId="1" applyNumberFormat="1" applyFont="1" applyFill="1" applyBorder="1" applyAlignment="1"/>
    <xf numFmtId="0" fontId="17" fillId="0" borderId="0" xfId="0" applyFont="1"/>
    <xf numFmtId="0" fontId="18" fillId="0" borderId="25" xfId="0" applyFont="1" applyBorder="1" applyAlignment="1">
      <alignment horizontal="center" wrapText="1"/>
    </xf>
    <xf numFmtId="0" fontId="18" fillId="0" borderId="25" xfId="0" applyFont="1" applyBorder="1" applyAlignment="1">
      <alignment horizontal="center"/>
    </xf>
    <xf numFmtId="44" fontId="18" fillId="0" borderId="25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5" fillId="8" borderId="0" xfId="0" applyFont="1" applyFill="1" applyAlignment="1">
      <alignment horizontal="center"/>
    </xf>
    <xf numFmtId="0" fontId="17" fillId="8" borderId="0" xfId="0" applyFont="1" applyFill="1" applyAlignment="1">
      <alignment horizontal="left" wrapText="1"/>
    </xf>
    <xf numFmtId="0" fontId="17" fillId="8" borderId="0" xfId="0" applyFont="1" applyFill="1" applyAlignment="1">
      <alignment horizontal="center"/>
    </xf>
    <xf numFmtId="3" fontId="17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3" fontId="17" fillId="0" borderId="0" xfId="0" applyNumberFormat="1" applyFont="1"/>
    <xf numFmtId="164" fontId="0" fillId="0" borderId="1" xfId="1" applyNumberFormat="1" applyFont="1" applyBorder="1" applyAlignment="1"/>
    <xf numFmtId="164" fontId="0" fillId="0" borderId="1" xfId="1" applyNumberFormat="1" applyFont="1" applyBorder="1" applyAlignment="1">
      <alignment wrapText="1"/>
    </xf>
    <xf numFmtId="0" fontId="13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wrapText="1"/>
    </xf>
    <xf numFmtId="0" fontId="19" fillId="9" borderId="1" xfId="0" applyFont="1" applyFill="1" applyBorder="1"/>
    <xf numFmtId="164" fontId="19" fillId="9" borderId="1" xfId="1" applyNumberFormat="1" applyFont="1" applyFill="1" applyBorder="1" applyAlignment="1"/>
    <xf numFmtId="6" fontId="0" fillId="0" borderId="1" xfId="0" applyNumberFormat="1" applyBorder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7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14" fontId="0" fillId="5" borderId="1" xfId="0" quotePrefix="1" applyNumberFormat="1" applyFill="1" applyBorder="1" applyAlignment="1">
      <alignment wrapText="1"/>
    </xf>
    <xf numFmtId="0" fontId="0" fillId="0" borderId="17" xfId="0" applyBorder="1" applyAlignment="1">
      <alignment horizontal="left" wrapText="1"/>
    </xf>
    <xf numFmtId="164" fontId="0" fillId="0" borderId="1" xfId="1" applyNumberFormat="1" applyFont="1" applyFill="1" applyBorder="1" applyAlignment="1">
      <alignment horizontal="right" wrapText="1"/>
    </xf>
    <xf numFmtId="164" fontId="0" fillId="0" borderId="14" xfId="1" applyNumberFormat="1" applyFont="1" applyFill="1" applyBorder="1" applyAlignment="1">
      <alignment horizontal="right"/>
    </xf>
    <xf numFmtId="164" fontId="0" fillId="0" borderId="14" xfId="1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center" wrapText="1"/>
    </xf>
    <xf numFmtId="6" fontId="0" fillId="0" borderId="1" xfId="0" applyNumberFormat="1" applyBorder="1" applyAlignment="1">
      <alignment horizontal="right" wrapText="1"/>
    </xf>
    <xf numFmtId="6" fontId="0" fillId="0" borderId="14" xfId="0" applyNumberFormat="1" applyBorder="1" applyAlignment="1">
      <alignment horizontal="right" wrapText="1"/>
    </xf>
    <xf numFmtId="0" fontId="0" fillId="5" borderId="1" xfId="0" applyFill="1" applyBorder="1" applyAlignment="1">
      <alignment horizontal="center" wrapText="1"/>
    </xf>
    <xf numFmtId="4" fontId="0" fillId="5" borderId="1" xfId="0" applyNumberFormat="1" applyFill="1" applyBorder="1" applyAlignment="1">
      <alignment horizontal="right" wrapText="1"/>
    </xf>
    <xf numFmtId="0" fontId="0" fillId="6" borderId="1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left" wrapText="1"/>
    </xf>
    <xf numFmtId="0" fontId="4" fillId="7" borderId="14" xfId="0" applyFont="1" applyFill="1" applyBorder="1" applyAlignment="1">
      <alignment horizontal="left" wrapText="1"/>
    </xf>
    <xf numFmtId="0" fontId="4" fillId="7" borderId="15" xfId="0" applyFont="1" applyFill="1" applyBorder="1" applyAlignment="1">
      <alignment horizontal="left" wrapText="1"/>
    </xf>
    <xf numFmtId="0" fontId="4" fillId="7" borderId="22" xfId="0" applyFont="1" applyFill="1" applyBorder="1" applyAlignment="1">
      <alignment horizontal="left" wrapText="1"/>
    </xf>
    <xf numFmtId="0" fontId="16" fillId="8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of Funding Sources for Grant-Eligible Projects &amp; Initiatives </a:t>
            </a:r>
          </a:p>
          <a:p>
            <a:pPr>
              <a:defRPr/>
            </a:pPr>
            <a:r>
              <a:rPr lang="en-US"/>
              <a:t>(Total Project Value $33.3</a:t>
            </a:r>
            <a:r>
              <a:rPr lang="en-US" baseline="0"/>
              <a:t> </a:t>
            </a:r>
            <a:r>
              <a:rPr lang="en-US"/>
              <a:t>million)</a:t>
            </a:r>
          </a:p>
        </c:rich>
      </c:tx>
      <c:layout>
        <c:manualLayout>
          <c:xMode val="edge"/>
          <c:yMode val="edge"/>
          <c:x val="0.13933835105549008"/>
          <c:y val="4.5928370658364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033443563720784E-2"/>
          <c:y val="0.24411221099343264"/>
          <c:w val="0.90270452778267052"/>
          <c:h val="0.7236213699617885"/>
        </c:manualLayout>
      </c:layout>
      <c:pie3DChart>
        <c:varyColors val="1"/>
        <c:ser>
          <c:idx val="0"/>
          <c:order val="0"/>
          <c:tx>
            <c:strRef>
              <c:f>'Grant Summary'!$H$52:$J$52</c:f>
              <c:strCache>
                <c:ptCount val="3"/>
                <c:pt idx="0">
                  <c:v>Grant Amount</c:v>
                </c:pt>
                <c:pt idx="1">
                  <c:v>City Match</c:v>
                </c:pt>
                <c:pt idx="2">
                  <c:v>ARPA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A44-4DA5-BC67-C06B418165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425-46A4-80E3-A10A15DD0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E425-46A4-80E3-A10A15DD018C}"/>
              </c:ext>
            </c:extLst>
          </c:dPt>
          <c:dLbls>
            <c:dLbl>
              <c:idx val="0"/>
              <c:layout>
                <c:manualLayout>
                  <c:x val="-0.13393830397838172"/>
                  <c:y val="-5.6563735808373775E-2"/>
                </c:manualLayout>
              </c:layout>
              <c:tx>
                <c:rich>
                  <a:bodyPr/>
                  <a:lstStyle/>
                  <a:p>
                    <a:fld id="{B9B44341-0C86-405B-9B9F-B6A18185B82F}" type="VALUE">
                      <a:rPr lang="en-US"/>
                      <a:pPr/>
                      <a:t>[VALUE]</a:t>
                    </a:fld>
                    <a:r>
                      <a:rPr lang="en-US" baseline="0"/>
                      <a:t>, </a:t>
                    </a:r>
                  </a:p>
                  <a:p>
                    <a:r>
                      <a:rPr lang="en-US" baseline="0"/>
                      <a:t>Grant Funded </a:t>
                    </a:r>
                  </a:p>
                  <a:p>
                    <a:fld id="{534F1408-B4D1-44C3-A65D-CA8FD11E0F25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44-4DA5-BC67-C06B4181653A}"/>
                </c:ext>
              </c:extLst>
            </c:dLbl>
            <c:dLbl>
              <c:idx val="1"/>
              <c:layout>
                <c:manualLayout>
                  <c:x val="6.3210723213349251E-2"/>
                  <c:y val="2.9838418929053881E-2"/>
                </c:manualLayout>
              </c:layout>
              <c:tx>
                <c:rich>
                  <a:bodyPr/>
                  <a:lstStyle/>
                  <a:p>
                    <a:fld id="{E63828FC-DE6B-4257-BC79-6B935730AB66}" type="VALUE">
                      <a:rPr lang="en-US"/>
                      <a:pPr/>
                      <a:t>[VALUE]</a:t>
                    </a:fld>
                    <a:r>
                      <a:rPr lang="en-US" baseline="0"/>
                      <a:t>,</a:t>
                    </a:r>
                  </a:p>
                  <a:p>
                    <a:r>
                      <a:rPr lang="en-US" baseline="0"/>
                      <a:t> City Match Required</a:t>
                    </a:r>
                  </a:p>
                  <a:p>
                    <a:r>
                      <a:rPr lang="en-US" baseline="0"/>
                      <a:t> </a:t>
                    </a:r>
                    <a:fld id="{E4566291-4D3D-4A65-AFCE-2032E5DFCBF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425-46A4-80E3-A10A15DD018C}"/>
                </c:ext>
              </c:extLst>
            </c:dLbl>
            <c:dLbl>
              <c:idx val="2"/>
              <c:layout>
                <c:manualLayout>
                  <c:x val="9.8988390122372594E-2"/>
                  <c:y val="0.12916443191251187"/>
                </c:manualLayout>
              </c:layout>
              <c:tx>
                <c:rich>
                  <a:bodyPr/>
                  <a:lstStyle/>
                  <a:p>
                    <a:fld id="{B6BF8348-804A-4711-B992-50AD6596B70C}" type="VALUE">
                      <a:rPr lang="en-US"/>
                      <a:pPr/>
                      <a:t>[VALUE]</a:t>
                    </a:fld>
                    <a:r>
                      <a:rPr lang="en-US" baseline="0"/>
                      <a:t>, ARPA Funded </a:t>
                    </a:r>
                  </a:p>
                  <a:p>
                    <a:fld id="{5990596B-CF8B-4C68-969E-986FC2B8C8A2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425-46A4-80E3-A10A15DD018C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'Grant Summary'!$H$55:$J$55</c:f>
              <c:numCache>
                <c:formatCode>_("$"* #,##0_);_("$"* \(#,##0\);_("$"* "-"??_);_(@_)</c:formatCode>
                <c:ptCount val="3"/>
                <c:pt idx="0">
                  <c:v>22174769</c:v>
                </c:pt>
                <c:pt idx="1">
                  <c:v>7686941</c:v>
                </c:pt>
                <c:pt idx="2">
                  <c:v>3459946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5-46A4-80E3-A10A15DD018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56</xdr:row>
      <xdr:rowOff>2362</xdr:rowOff>
    </xdr:from>
    <xdr:to>
      <xdr:col>6</xdr:col>
      <xdr:colOff>1764165</xdr:colOff>
      <xdr:row>73</xdr:row>
      <xdr:rowOff>145678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107674</xdr:colOff>
      <xdr:row>0</xdr:row>
      <xdr:rowOff>16566</xdr:rowOff>
    </xdr:from>
    <xdr:to>
      <xdr:col>10</xdr:col>
      <xdr:colOff>1221500</xdr:colOff>
      <xdr:row>4</xdr:row>
      <xdr:rowOff>235881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A9ACFE-B744-4B1A-DFC1-7FC33A3C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9891" y="16566"/>
          <a:ext cx="1113826" cy="11883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78"/>
  <sheetViews>
    <sheetView showGridLines="0" tabSelected="1" zoomScale="83" zoomScaleNormal="83" zoomScaleSheetLayoutView="70" zoomScalePageLayoutView="2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8" sqref="B48"/>
    </sheetView>
  </sheetViews>
  <sheetFormatPr defaultRowHeight="14.25" x14ac:dyDescent="0.45"/>
  <cols>
    <col min="1" max="1" width="2.59765625" customWidth="1"/>
    <col min="2" max="2" width="5.86328125" style="7" bestFit="1" customWidth="1"/>
    <col min="3" max="4" width="23.86328125" style="1" customWidth="1"/>
    <col min="5" max="5" width="24.73046875" customWidth="1"/>
    <col min="6" max="7" width="27" customWidth="1"/>
    <col min="8" max="8" width="20" customWidth="1"/>
    <col min="9" max="9" width="21.265625" customWidth="1"/>
    <col min="10" max="10" width="19.265625" customWidth="1"/>
    <col min="11" max="11" width="21" customWidth="1"/>
    <col min="12" max="12" width="22.59765625" style="64" customWidth="1"/>
    <col min="13" max="13" width="25.1328125" style="1" customWidth="1"/>
  </cols>
  <sheetData>
    <row r="1" spans="2:13" x14ac:dyDescent="0.45">
      <c r="L1"/>
    </row>
    <row r="2" spans="2:13" ht="30.75" x14ac:dyDescent="0.9">
      <c r="B2" s="8"/>
      <c r="C2" s="2" t="s">
        <v>120</v>
      </c>
      <c r="D2" s="2"/>
      <c r="F2" s="1"/>
      <c r="L2"/>
    </row>
    <row r="3" spans="2:13" x14ac:dyDescent="0.45">
      <c r="B3" s="16"/>
      <c r="C3" s="113" t="s">
        <v>261</v>
      </c>
      <c r="D3" s="113"/>
      <c r="L3"/>
    </row>
    <row r="4" spans="2:13" x14ac:dyDescent="0.45">
      <c r="L4"/>
    </row>
    <row r="5" spans="2:13" ht="25.5" x14ac:dyDescent="0.75">
      <c r="B5" s="9"/>
      <c r="C5" s="24" t="s">
        <v>121</v>
      </c>
      <c r="D5" s="17"/>
      <c r="E5" s="44"/>
      <c r="F5" s="45"/>
      <c r="L5"/>
    </row>
    <row r="6" spans="2:13" ht="36" customHeight="1" x14ac:dyDescent="0.5">
      <c r="B6" s="74"/>
      <c r="C6" s="75" t="s">
        <v>19</v>
      </c>
      <c r="D6" s="75" t="s">
        <v>42</v>
      </c>
      <c r="E6" s="76" t="s">
        <v>0</v>
      </c>
      <c r="F6" s="76" t="s">
        <v>1</v>
      </c>
      <c r="G6" s="76" t="s">
        <v>2</v>
      </c>
      <c r="H6" s="74" t="s">
        <v>3</v>
      </c>
      <c r="I6" s="77" t="s">
        <v>5</v>
      </c>
      <c r="J6" s="77" t="s">
        <v>73</v>
      </c>
      <c r="K6" s="78" t="s">
        <v>21</v>
      </c>
      <c r="L6" s="78" t="s">
        <v>61</v>
      </c>
      <c r="M6" s="74" t="s">
        <v>75</v>
      </c>
    </row>
    <row r="7" spans="2:13" s="54" customFormat="1" ht="42.75" x14ac:dyDescent="0.45">
      <c r="B7" s="42">
        <v>1</v>
      </c>
      <c r="C7" s="99" t="s">
        <v>33</v>
      </c>
      <c r="D7" s="99" t="s">
        <v>43</v>
      </c>
      <c r="E7" s="99" t="s">
        <v>62</v>
      </c>
      <c r="F7" s="99" t="s">
        <v>63</v>
      </c>
      <c r="G7" s="99" t="s">
        <v>64</v>
      </c>
      <c r="H7" s="100">
        <v>500000</v>
      </c>
      <c r="I7" s="100">
        <v>500000</v>
      </c>
      <c r="J7" s="64"/>
      <c r="K7" s="66">
        <v>1000000</v>
      </c>
      <c r="L7" s="101" t="s">
        <v>249</v>
      </c>
      <c r="M7" s="3"/>
    </row>
    <row r="8" spans="2:13" ht="42.75" customHeight="1" x14ac:dyDescent="0.45">
      <c r="B8" s="42">
        <v>2</v>
      </c>
      <c r="C8" s="3" t="s">
        <v>8</v>
      </c>
      <c r="D8" s="3" t="s">
        <v>70</v>
      </c>
      <c r="E8" s="3" t="s">
        <v>9</v>
      </c>
      <c r="F8" s="3" t="s">
        <v>69</v>
      </c>
      <c r="G8" s="3" t="s">
        <v>71</v>
      </c>
      <c r="H8" s="4">
        <v>928000</v>
      </c>
      <c r="I8" s="4">
        <v>0</v>
      </c>
      <c r="J8" s="64"/>
      <c r="K8" s="65">
        <f>SUM(H8:I8)</f>
        <v>928000</v>
      </c>
      <c r="L8" s="94"/>
      <c r="M8" s="3" t="s">
        <v>264</v>
      </c>
    </row>
    <row r="9" spans="2:13" ht="28.5" x14ac:dyDescent="0.45">
      <c r="B9" s="42">
        <v>3</v>
      </c>
      <c r="C9" s="3" t="s">
        <v>128</v>
      </c>
      <c r="D9" s="3" t="s">
        <v>101</v>
      </c>
      <c r="E9" s="3" t="s">
        <v>11</v>
      </c>
      <c r="F9" s="3" t="s">
        <v>129</v>
      </c>
      <c r="G9" s="3" t="s">
        <v>12</v>
      </c>
      <c r="H9" s="22">
        <v>8390.14</v>
      </c>
      <c r="I9" s="22">
        <v>8390.14</v>
      </c>
      <c r="J9" s="64"/>
      <c r="K9" s="65">
        <v>16780.28</v>
      </c>
      <c r="L9" s="103" t="s">
        <v>130</v>
      </c>
      <c r="M9" s="64"/>
    </row>
    <row r="10" spans="2:13" x14ac:dyDescent="0.45">
      <c r="B10" s="42">
        <v>4</v>
      </c>
      <c r="C10" s="3" t="s">
        <v>97</v>
      </c>
      <c r="D10" s="3" t="s">
        <v>45</v>
      </c>
      <c r="E10" s="3" t="s">
        <v>77</v>
      </c>
      <c r="F10" s="3" t="s">
        <v>98</v>
      </c>
      <c r="G10" s="3" t="s">
        <v>108</v>
      </c>
      <c r="H10" s="4">
        <v>4717</v>
      </c>
      <c r="I10" s="4">
        <v>0</v>
      </c>
      <c r="J10" s="82"/>
      <c r="K10" s="66">
        <v>4717</v>
      </c>
      <c r="L10" s="128" t="s">
        <v>126</v>
      </c>
      <c r="M10" s="125" t="s">
        <v>262</v>
      </c>
    </row>
    <row r="11" spans="2:13" ht="28.5" x14ac:dyDescent="0.45">
      <c r="B11" s="102">
        <v>5</v>
      </c>
      <c r="C11" s="3" t="s">
        <v>10</v>
      </c>
      <c r="D11" s="3" t="s">
        <v>87</v>
      </c>
      <c r="E11" s="3" t="s">
        <v>13</v>
      </c>
      <c r="F11" s="3" t="s">
        <v>93</v>
      </c>
      <c r="G11" s="3" t="s">
        <v>88</v>
      </c>
      <c r="H11" s="104">
        <v>30000</v>
      </c>
      <c r="I11" s="42"/>
      <c r="J11" s="105"/>
      <c r="K11" s="106">
        <v>30000</v>
      </c>
      <c r="L11" s="103" t="s">
        <v>131</v>
      </c>
      <c r="M11" s="124" t="s">
        <v>237</v>
      </c>
    </row>
    <row r="12" spans="2:13" ht="28.5" x14ac:dyDescent="0.45">
      <c r="B12" s="102">
        <v>6</v>
      </c>
      <c r="C12" s="3" t="s">
        <v>10</v>
      </c>
      <c r="D12" s="3" t="s">
        <v>244</v>
      </c>
      <c r="E12" s="3" t="s">
        <v>200</v>
      </c>
      <c r="F12" s="3" t="s">
        <v>241</v>
      </c>
      <c r="G12" s="3" t="s">
        <v>242</v>
      </c>
      <c r="H12" s="104">
        <v>5000</v>
      </c>
      <c r="I12" s="42"/>
      <c r="J12" s="105"/>
      <c r="K12" s="106">
        <v>5000</v>
      </c>
      <c r="L12" s="160" t="s">
        <v>126</v>
      </c>
      <c r="M12" s="124" t="s">
        <v>262</v>
      </c>
    </row>
    <row r="13" spans="2:13" x14ac:dyDescent="0.45">
      <c r="B13" s="42">
        <v>7</v>
      </c>
      <c r="C13" s="3" t="s">
        <v>97</v>
      </c>
      <c r="D13" s="3" t="s">
        <v>45</v>
      </c>
      <c r="E13" s="3" t="s">
        <v>13</v>
      </c>
      <c r="F13" s="3" t="s">
        <v>201</v>
      </c>
      <c r="G13" s="3" t="s">
        <v>201</v>
      </c>
      <c r="H13" s="4">
        <v>3000</v>
      </c>
      <c r="I13" s="4"/>
      <c r="J13" s="82"/>
      <c r="K13" s="66">
        <v>3000</v>
      </c>
      <c r="L13" s="128" t="s">
        <v>131</v>
      </c>
      <c r="M13" s="97"/>
    </row>
    <row r="14" spans="2:13" ht="57" x14ac:dyDescent="0.45">
      <c r="B14" s="42">
        <v>8</v>
      </c>
      <c r="C14" s="3" t="s">
        <v>28</v>
      </c>
      <c r="D14" s="3" t="s">
        <v>80</v>
      </c>
      <c r="E14" s="3" t="s">
        <v>29</v>
      </c>
      <c r="F14" s="3" t="s">
        <v>30</v>
      </c>
      <c r="G14" s="3" t="s">
        <v>46</v>
      </c>
      <c r="H14" s="22">
        <v>1400799</v>
      </c>
      <c r="I14" s="22">
        <v>0</v>
      </c>
      <c r="J14" s="64"/>
      <c r="K14" s="65">
        <f t="shared" ref="K14:K19" si="0">SUM(H14:I14)</f>
        <v>1400799</v>
      </c>
      <c r="L14" s="83"/>
      <c r="M14" s="64"/>
    </row>
    <row r="15" spans="2:13" ht="42.75" x14ac:dyDescent="0.45">
      <c r="B15" s="41">
        <v>9</v>
      </c>
      <c r="C15" s="3" t="s">
        <v>28</v>
      </c>
      <c r="D15" s="3" t="s">
        <v>80</v>
      </c>
      <c r="E15" s="3" t="s">
        <v>27</v>
      </c>
      <c r="F15" s="3" t="s">
        <v>30</v>
      </c>
      <c r="G15" s="3" t="s">
        <v>67</v>
      </c>
      <c r="H15" s="68">
        <v>214176</v>
      </c>
      <c r="I15" s="22">
        <v>0</v>
      </c>
      <c r="J15" s="64"/>
      <c r="K15" s="65">
        <f>SUM(H15:I15)</f>
        <v>214176</v>
      </c>
      <c r="L15" s="83"/>
      <c r="M15" s="64"/>
    </row>
    <row r="16" spans="2:13" ht="28.5" x14ac:dyDescent="0.45">
      <c r="B16" s="42">
        <v>10</v>
      </c>
      <c r="C16" s="3" t="s">
        <v>28</v>
      </c>
      <c r="D16" s="3" t="s">
        <v>80</v>
      </c>
      <c r="E16" s="3" t="s">
        <v>29</v>
      </c>
      <c r="F16" s="3" t="s">
        <v>30</v>
      </c>
      <c r="G16" s="3" t="s">
        <v>39</v>
      </c>
      <c r="H16" s="22">
        <v>925000</v>
      </c>
      <c r="I16" s="22">
        <v>728935</v>
      </c>
      <c r="J16" s="64"/>
      <c r="K16" s="65">
        <f t="shared" si="0"/>
        <v>1653935</v>
      </c>
      <c r="L16" s="83"/>
      <c r="M16" s="64"/>
    </row>
    <row r="17" spans="2:13" ht="57" x14ac:dyDescent="0.45">
      <c r="B17" s="102">
        <v>11</v>
      </c>
      <c r="C17" s="3" t="s">
        <v>28</v>
      </c>
      <c r="D17" s="3" t="s">
        <v>44</v>
      </c>
      <c r="E17" s="3" t="s">
        <v>29</v>
      </c>
      <c r="F17" s="3" t="s">
        <v>30</v>
      </c>
      <c r="G17" s="3" t="s">
        <v>38</v>
      </c>
      <c r="H17" s="111">
        <v>4881230.5199999996</v>
      </c>
      <c r="I17" s="110">
        <v>0</v>
      </c>
      <c r="J17" s="111"/>
      <c r="K17" s="112">
        <v>4881230.5199999996</v>
      </c>
      <c r="L17" s="159" t="s">
        <v>224</v>
      </c>
      <c r="M17" s="3" t="s">
        <v>250</v>
      </c>
    </row>
    <row r="18" spans="2:13" x14ac:dyDescent="0.45">
      <c r="B18" s="42">
        <v>12</v>
      </c>
      <c r="C18" s="3" t="s">
        <v>28</v>
      </c>
      <c r="D18" s="3" t="s">
        <v>81</v>
      </c>
      <c r="E18" s="3" t="s">
        <v>29</v>
      </c>
      <c r="F18" s="3" t="s">
        <v>30</v>
      </c>
      <c r="G18" s="3" t="s">
        <v>40</v>
      </c>
      <c r="H18" s="22">
        <v>673619</v>
      </c>
      <c r="I18" s="22">
        <v>317000</v>
      </c>
      <c r="J18" s="88"/>
      <c r="K18" s="65">
        <f t="shared" si="0"/>
        <v>990619</v>
      </c>
      <c r="L18" s="82"/>
      <c r="M18" s="64"/>
    </row>
    <row r="19" spans="2:13" ht="84.75" customHeight="1" x14ac:dyDescent="0.45">
      <c r="B19" s="42">
        <v>13</v>
      </c>
      <c r="C19" s="3" t="s">
        <v>28</v>
      </c>
      <c r="D19" s="3" t="s">
        <v>109</v>
      </c>
      <c r="E19" s="3" t="s">
        <v>31</v>
      </c>
      <c r="F19" s="3" t="s">
        <v>36</v>
      </c>
      <c r="G19" s="3" t="s">
        <v>37</v>
      </c>
      <c r="H19" s="22">
        <v>327979</v>
      </c>
      <c r="I19" s="22">
        <v>900000</v>
      </c>
      <c r="J19" s="64"/>
      <c r="K19" s="65">
        <f t="shared" si="0"/>
        <v>1227979</v>
      </c>
      <c r="L19" s="103" t="s">
        <v>245</v>
      </c>
      <c r="M19" s="3" t="s">
        <v>125</v>
      </c>
    </row>
    <row r="20" spans="2:13" ht="94.5" customHeight="1" x14ac:dyDescent="0.45">
      <c r="B20" s="41">
        <v>14</v>
      </c>
      <c r="C20" s="3" t="s">
        <v>28</v>
      </c>
      <c r="D20" s="3" t="s">
        <v>79</v>
      </c>
      <c r="E20" s="3" t="s">
        <v>58</v>
      </c>
      <c r="F20" s="3" t="s">
        <v>59</v>
      </c>
      <c r="G20" s="3" t="s">
        <v>60</v>
      </c>
      <c r="H20" s="22">
        <v>2000000</v>
      </c>
      <c r="I20" s="68">
        <v>0</v>
      </c>
      <c r="J20" s="68">
        <v>1819410</v>
      </c>
      <c r="K20" s="65">
        <v>3819410</v>
      </c>
      <c r="L20" s="103"/>
      <c r="M20" s="64" t="s">
        <v>243</v>
      </c>
    </row>
    <row r="21" spans="2:13" ht="117" customHeight="1" x14ac:dyDescent="0.45">
      <c r="B21" s="42">
        <v>15</v>
      </c>
      <c r="C21" s="3" t="s">
        <v>16</v>
      </c>
      <c r="D21" s="3" t="s">
        <v>96</v>
      </c>
      <c r="E21" s="3" t="s">
        <v>31</v>
      </c>
      <c r="F21" s="3" t="s">
        <v>32</v>
      </c>
      <c r="G21" s="3" t="s">
        <v>41</v>
      </c>
      <c r="H21" s="22">
        <v>191168</v>
      </c>
      <c r="I21" s="22"/>
      <c r="J21" s="64"/>
      <c r="K21" s="65">
        <v>191168</v>
      </c>
      <c r="L21" s="107" t="s">
        <v>251</v>
      </c>
      <c r="M21" s="3"/>
    </row>
    <row r="22" spans="2:13" ht="96" customHeight="1" x14ac:dyDescent="0.45">
      <c r="B22" s="42">
        <v>16</v>
      </c>
      <c r="C22" s="3" t="s">
        <v>51</v>
      </c>
      <c r="D22" s="3" t="s">
        <v>47</v>
      </c>
      <c r="E22" s="3" t="s">
        <v>52</v>
      </c>
      <c r="F22" s="3" t="s">
        <v>53</v>
      </c>
      <c r="G22" s="3" t="s">
        <v>54</v>
      </c>
      <c r="H22" s="22">
        <v>55000</v>
      </c>
      <c r="I22" s="22">
        <v>55000</v>
      </c>
      <c r="J22" s="64"/>
      <c r="K22" s="65">
        <f>SUM(H22:I22)</f>
        <v>110000</v>
      </c>
      <c r="L22" s="107" t="s">
        <v>267</v>
      </c>
      <c r="M22" s="64"/>
    </row>
    <row r="23" spans="2:13" ht="79.5" customHeight="1" x14ac:dyDescent="0.45">
      <c r="B23" s="41">
        <v>17</v>
      </c>
      <c r="C23" s="40" t="s">
        <v>14</v>
      </c>
      <c r="D23" s="40" t="s">
        <v>102</v>
      </c>
      <c r="E23" s="40" t="s">
        <v>15</v>
      </c>
      <c r="F23" s="40" t="s">
        <v>17</v>
      </c>
      <c r="G23" s="40" t="s">
        <v>18</v>
      </c>
      <c r="H23" s="68">
        <v>1368416</v>
      </c>
      <c r="I23" s="68">
        <f>3681845-J23</f>
        <v>2041309</v>
      </c>
      <c r="J23" s="68">
        <v>1640536</v>
      </c>
      <c r="K23" s="93">
        <v>5050261</v>
      </c>
      <c r="L23" s="95" t="s">
        <v>100</v>
      </c>
      <c r="M23" s="169" t="s">
        <v>268</v>
      </c>
    </row>
    <row r="24" spans="2:13" ht="28.5" x14ac:dyDescent="0.45">
      <c r="B24" s="42">
        <v>18</v>
      </c>
      <c r="C24" s="98" t="s">
        <v>14</v>
      </c>
      <c r="D24" s="98" t="s">
        <v>82</v>
      </c>
      <c r="E24" s="98" t="s">
        <v>27</v>
      </c>
      <c r="F24" s="98" t="s">
        <v>50</v>
      </c>
      <c r="G24" s="98" t="s">
        <v>83</v>
      </c>
      <c r="H24" s="70">
        <v>35999.86</v>
      </c>
      <c r="I24" s="62">
        <v>12000</v>
      </c>
      <c r="J24" s="64"/>
      <c r="K24" s="70">
        <v>47999.86</v>
      </c>
      <c r="L24" s="101" t="s">
        <v>252</v>
      </c>
      <c r="M24" s="127"/>
    </row>
    <row r="25" spans="2:13" ht="28.5" x14ac:dyDescent="0.45">
      <c r="B25" s="42">
        <v>19</v>
      </c>
      <c r="C25" s="59" t="s">
        <v>16</v>
      </c>
      <c r="D25" s="60" t="s">
        <v>84</v>
      </c>
      <c r="E25" s="59" t="s">
        <v>27</v>
      </c>
      <c r="F25" s="59" t="s">
        <v>50</v>
      </c>
      <c r="G25" s="59" t="s">
        <v>85</v>
      </c>
      <c r="H25" s="61">
        <v>90000</v>
      </c>
      <c r="I25" s="61">
        <v>10000</v>
      </c>
      <c r="J25" s="96"/>
      <c r="K25" s="67">
        <v>100000</v>
      </c>
      <c r="L25" s="101" t="s">
        <v>253</v>
      </c>
      <c r="M25" s="127"/>
    </row>
    <row r="26" spans="2:13" ht="42.75" customHeight="1" x14ac:dyDescent="0.65">
      <c r="B26" s="71"/>
      <c r="C26" s="174" t="s">
        <v>20</v>
      </c>
      <c r="D26" s="175"/>
      <c r="E26" s="176"/>
      <c r="F26" s="72"/>
      <c r="G26" s="72"/>
      <c r="H26" s="73">
        <f>SUM(H7:H25)</f>
        <v>13642494.52</v>
      </c>
      <c r="I26" s="73">
        <f>SUM(I7:I25)</f>
        <v>4572634.1400000006</v>
      </c>
      <c r="J26" s="73">
        <f>SUM(J7:J25)</f>
        <v>3459946</v>
      </c>
      <c r="K26" s="73">
        <f>SUM(K7:K25)</f>
        <v>21675074.66</v>
      </c>
      <c r="L26" s="84"/>
      <c r="M26" s="72"/>
    </row>
    <row r="27" spans="2:13" s="54" customFormat="1" ht="21" x14ac:dyDescent="0.65">
      <c r="B27" s="51"/>
      <c r="C27" s="52"/>
      <c r="D27" s="52"/>
      <c r="E27" s="52"/>
      <c r="F27" s="52"/>
      <c r="G27" s="52"/>
      <c r="H27" s="53"/>
      <c r="I27" s="53"/>
      <c r="J27" s="87"/>
      <c r="M27" s="87"/>
    </row>
    <row r="28" spans="2:13" ht="23.25" x14ac:dyDescent="0.7">
      <c r="B28" s="55"/>
      <c r="C28" s="56" t="s">
        <v>78</v>
      </c>
      <c r="D28" s="56"/>
      <c r="E28" s="57"/>
      <c r="F28" s="57"/>
      <c r="G28" s="57"/>
      <c r="H28" s="58"/>
      <c r="I28" s="58"/>
      <c r="J28" s="64"/>
      <c r="K28" s="57"/>
      <c r="L28" s="82"/>
      <c r="M28" s="3"/>
    </row>
    <row r="29" spans="2:13" ht="31.5" x14ac:dyDescent="0.5">
      <c r="B29" s="46"/>
      <c r="C29" s="47" t="s">
        <v>19</v>
      </c>
      <c r="D29" s="47" t="s">
        <v>42</v>
      </c>
      <c r="E29" s="47" t="s">
        <v>0</v>
      </c>
      <c r="F29" s="47" t="s">
        <v>1</v>
      </c>
      <c r="G29" s="47" t="s">
        <v>2</v>
      </c>
      <c r="H29" s="48" t="s">
        <v>25</v>
      </c>
      <c r="I29" s="48" t="s">
        <v>5</v>
      </c>
      <c r="J29" s="63" t="s">
        <v>73</v>
      </c>
      <c r="K29" s="63" t="s">
        <v>21</v>
      </c>
      <c r="L29" s="63" t="s">
        <v>6</v>
      </c>
      <c r="M29" s="48" t="s">
        <v>7</v>
      </c>
    </row>
    <row r="30" spans="2:13" ht="51" customHeight="1" x14ac:dyDescent="0.45">
      <c r="B30" s="42">
        <v>20</v>
      </c>
      <c r="C30" s="3" t="s">
        <v>16</v>
      </c>
      <c r="D30" s="3" t="s">
        <v>215</v>
      </c>
      <c r="E30" s="3" t="s">
        <v>216</v>
      </c>
      <c r="F30" s="3" t="s">
        <v>50</v>
      </c>
      <c r="G30" s="3" t="s">
        <v>234</v>
      </c>
      <c r="H30" s="161">
        <v>142895</v>
      </c>
      <c r="I30" s="161">
        <v>25000</v>
      </c>
      <c r="J30" s="162"/>
      <c r="K30" s="163">
        <v>167895</v>
      </c>
      <c r="L30" s="107" t="s">
        <v>254</v>
      </c>
      <c r="M30" s="125">
        <v>45931</v>
      </c>
    </row>
    <row r="31" spans="2:13" ht="57.4" x14ac:dyDescent="0.5">
      <c r="B31" s="109">
        <v>21</v>
      </c>
      <c r="C31" s="3" t="s">
        <v>16</v>
      </c>
      <c r="D31" s="3" t="s">
        <v>104</v>
      </c>
      <c r="E31" s="3" t="s">
        <v>103</v>
      </c>
      <c r="F31" s="3" t="s">
        <v>105</v>
      </c>
      <c r="G31" s="3" t="s">
        <v>110</v>
      </c>
      <c r="H31" s="104">
        <v>2207000</v>
      </c>
      <c r="I31" s="104">
        <v>2207000</v>
      </c>
      <c r="J31" s="129"/>
      <c r="K31" s="106">
        <v>4414000</v>
      </c>
      <c r="L31" s="107" t="s">
        <v>124</v>
      </c>
      <c r="M31" s="124" t="s">
        <v>211</v>
      </c>
    </row>
    <row r="32" spans="2:13" ht="57" x14ac:dyDescent="0.45">
      <c r="B32" s="42">
        <v>22</v>
      </c>
      <c r="C32" s="3" t="s">
        <v>35</v>
      </c>
      <c r="D32" s="3" t="s">
        <v>89</v>
      </c>
      <c r="E32" s="3" t="s">
        <v>90</v>
      </c>
      <c r="F32" s="3" t="s">
        <v>91</v>
      </c>
      <c r="G32" s="3" t="s">
        <v>92</v>
      </c>
      <c r="H32" s="122" t="s">
        <v>122</v>
      </c>
      <c r="I32" s="122" t="s">
        <v>122</v>
      </c>
      <c r="J32" s="110"/>
      <c r="K32" s="123" t="s">
        <v>123</v>
      </c>
      <c r="L32" s="107" t="s">
        <v>107</v>
      </c>
      <c r="M32" s="125" t="s">
        <v>99</v>
      </c>
    </row>
    <row r="33" spans="2:13" x14ac:dyDescent="0.45">
      <c r="B33" s="42">
        <v>23</v>
      </c>
      <c r="C33" s="3" t="s">
        <v>86</v>
      </c>
      <c r="D33" s="3" t="s">
        <v>207</v>
      </c>
      <c r="E33" s="3" t="s">
        <v>208</v>
      </c>
      <c r="F33" s="3" t="s">
        <v>209</v>
      </c>
      <c r="G33" s="3" t="s">
        <v>210</v>
      </c>
      <c r="H33" s="161">
        <v>23606.28</v>
      </c>
      <c r="I33" s="161"/>
      <c r="J33" s="162"/>
      <c r="K33" s="163">
        <v>23606.28</v>
      </c>
      <c r="L33" s="107" t="s">
        <v>255</v>
      </c>
      <c r="M33" s="125"/>
    </row>
    <row r="34" spans="2:13" ht="15.75" x14ac:dyDescent="0.5">
      <c r="B34" s="109">
        <v>24</v>
      </c>
      <c r="C34" s="3" t="s">
        <v>86</v>
      </c>
      <c r="D34" s="3" t="s">
        <v>225</v>
      </c>
      <c r="E34" s="3" t="s">
        <v>9</v>
      </c>
      <c r="F34" s="3" t="s">
        <v>226</v>
      </c>
      <c r="G34" s="3" t="s">
        <v>227</v>
      </c>
      <c r="H34" s="104">
        <v>351758.18</v>
      </c>
      <c r="I34" s="104">
        <v>35175.82</v>
      </c>
      <c r="J34" s="114"/>
      <c r="K34" s="106">
        <v>386934</v>
      </c>
      <c r="L34" s="103" t="s">
        <v>228</v>
      </c>
      <c r="M34" s="126"/>
    </row>
    <row r="35" spans="2:13" ht="28.5" x14ac:dyDescent="0.45">
      <c r="B35" s="102">
        <v>25</v>
      </c>
      <c r="C35" s="3" t="s">
        <v>35</v>
      </c>
      <c r="D35" s="3" t="s">
        <v>231</v>
      </c>
      <c r="E35" s="3" t="s">
        <v>103</v>
      </c>
      <c r="F35" s="3" t="s">
        <v>230</v>
      </c>
      <c r="G35" s="3" t="s">
        <v>232</v>
      </c>
      <c r="H35" s="104">
        <v>215461.5</v>
      </c>
      <c r="I35" s="104">
        <v>71820.5</v>
      </c>
      <c r="J35" s="105"/>
      <c r="K35" s="106">
        <v>287282</v>
      </c>
      <c r="L35" s="160" t="s">
        <v>238</v>
      </c>
      <c r="M35" s="156"/>
    </row>
    <row r="36" spans="2:13" x14ac:dyDescent="0.45">
      <c r="B36" s="42">
        <v>26</v>
      </c>
      <c r="C36" s="3" t="s">
        <v>97</v>
      </c>
      <c r="D36" s="3" t="s">
        <v>212</v>
      </c>
      <c r="E36" s="3" t="s">
        <v>235</v>
      </c>
      <c r="F36" s="3" t="s">
        <v>213</v>
      </c>
      <c r="G36" s="3" t="s">
        <v>236</v>
      </c>
      <c r="H36" s="161">
        <v>43426</v>
      </c>
      <c r="I36" s="161"/>
      <c r="J36" s="162"/>
      <c r="K36" s="163">
        <v>43426</v>
      </c>
      <c r="L36" s="128" t="s">
        <v>239</v>
      </c>
      <c r="M36" s="125"/>
    </row>
    <row r="37" spans="2:13" ht="28.5" x14ac:dyDescent="0.45">
      <c r="B37" s="102">
        <v>27</v>
      </c>
      <c r="C37" s="3" t="s">
        <v>33</v>
      </c>
      <c r="D37" s="3" t="s">
        <v>162</v>
      </c>
      <c r="E37" s="3" t="s">
        <v>240</v>
      </c>
      <c r="F37" s="3" t="s">
        <v>246</v>
      </c>
      <c r="G37" s="3" t="s">
        <v>247</v>
      </c>
      <c r="H37" s="165">
        <v>43067</v>
      </c>
      <c r="I37" s="165">
        <v>43067</v>
      </c>
      <c r="J37" s="114"/>
      <c r="K37" s="106">
        <v>86134</v>
      </c>
      <c r="L37" s="128" t="s">
        <v>256</v>
      </c>
      <c r="M37" s="42"/>
    </row>
    <row r="38" spans="2:13" ht="28.5" x14ac:dyDescent="0.45">
      <c r="B38" s="102">
        <v>28</v>
      </c>
      <c r="C38" s="3" t="s">
        <v>35</v>
      </c>
      <c r="D38" s="3" t="s">
        <v>89</v>
      </c>
      <c r="E38" s="3" t="s">
        <v>180</v>
      </c>
      <c r="F38" s="3" t="s">
        <v>222</v>
      </c>
      <c r="G38" s="3" t="s">
        <v>223</v>
      </c>
      <c r="H38" s="165">
        <v>1165005</v>
      </c>
      <c r="I38" s="165">
        <v>475156</v>
      </c>
      <c r="J38" s="105"/>
      <c r="K38" s="166">
        <v>1640161</v>
      </c>
      <c r="L38" s="160" t="s">
        <v>259</v>
      </c>
      <c r="M38" s="108" t="s">
        <v>260</v>
      </c>
    </row>
    <row r="39" spans="2:13" ht="28.5" x14ac:dyDescent="0.45">
      <c r="B39" s="102">
        <v>29</v>
      </c>
      <c r="C39" s="3" t="s">
        <v>35</v>
      </c>
      <c r="D39" s="3" t="s">
        <v>89</v>
      </c>
      <c r="E39" s="3" t="s">
        <v>13</v>
      </c>
      <c r="F39" s="3" t="s">
        <v>266</v>
      </c>
      <c r="G39" s="3" t="s">
        <v>257</v>
      </c>
      <c r="H39" s="165">
        <v>4309755</v>
      </c>
      <c r="I39" s="165">
        <v>257088</v>
      </c>
      <c r="J39" s="105"/>
      <c r="K39" s="106">
        <v>4566843</v>
      </c>
      <c r="L39" s="128" t="s">
        <v>258</v>
      </c>
      <c r="M39" s="42"/>
    </row>
    <row r="40" spans="2:13" x14ac:dyDescent="0.45">
      <c r="B40" s="102">
        <v>30</v>
      </c>
      <c r="C40" s="3" t="s">
        <v>86</v>
      </c>
      <c r="D40" s="3" t="s">
        <v>270</v>
      </c>
      <c r="E40" s="3" t="s">
        <v>271</v>
      </c>
      <c r="F40" s="3" t="s">
        <v>160</v>
      </c>
      <c r="G40" s="3" t="s">
        <v>160</v>
      </c>
      <c r="H40" s="165"/>
      <c r="I40" s="165"/>
      <c r="J40" s="105"/>
      <c r="K40" s="106"/>
      <c r="L40" s="128" t="s">
        <v>272</v>
      </c>
      <c r="M40" s="42"/>
    </row>
    <row r="41" spans="2:13" x14ac:dyDescent="0.45">
      <c r="B41" s="42">
        <v>31</v>
      </c>
      <c r="C41" s="3" t="s">
        <v>97</v>
      </c>
      <c r="D41" s="3" t="s">
        <v>212</v>
      </c>
      <c r="E41" s="3" t="s">
        <v>13</v>
      </c>
      <c r="F41" s="3" t="s">
        <v>213</v>
      </c>
      <c r="G41" s="3" t="s">
        <v>214</v>
      </c>
      <c r="H41" s="161">
        <v>30000</v>
      </c>
      <c r="I41" s="161"/>
      <c r="J41" s="162"/>
      <c r="K41" s="163">
        <v>30000</v>
      </c>
      <c r="L41" s="107" t="s">
        <v>229</v>
      </c>
      <c r="M41" s="125"/>
    </row>
    <row r="42" spans="2:13" ht="42.75" customHeight="1" x14ac:dyDescent="0.65">
      <c r="B42" s="49"/>
      <c r="C42" s="171" t="s">
        <v>65</v>
      </c>
      <c r="D42" s="172"/>
      <c r="E42" s="173"/>
      <c r="F42" s="43"/>
      <c r="G42" s="43"/>
      <c r="H42" s="50">
        <f>SUM(H30:H41)</f>
        <v>8531973.9600000009</v>
      </c>
      <c r="I42" s="50">
        <f>SUM(I30:I41)</f>
        <v>3114307.32</v>
      </c>
      <c r="J42" s="79">
        <v>0</v>
      </c>
      <c r="K42" s="79">
        <f>SUM(K30:K41)</f>
        <v>11646281.280000001</v>
      </c>
      <c r="L42" s="85"/>
      <c r="M42" s="69"/>
    </row>
    <row r="43" spans="2:13" s="54" customFormat="1" ht="21" x14ac:dyDescent="0.65">
      <c r="B43" s="51"/>
      <c r="C43" s="52"/>
      <c r="D43" s="52"/>
      <c r="E43" s="52"/>
      <c r="F43" s="52"/>
      <c r="G43" s="52"/>
      <c r="H43" s="53"/>
      <c r="I43" s="53"/>
      <c r="J43" s="87"/>
      <c r="K43" s="81"/>
      <c r="L43" s="80"/>
      <c r="M43" s="40"/>
    </row>
    <row r="44" spans="2:13" ht="23.25" x14ac:dyDescent="0.7">
      <c r="B44" s="55"/>
      <c r="C44" s="56" t="s">
        <v>72</v>
      </c>
      <c r="D44" s="56"/>
      <c r="E44" s="57"/>
      <c r="F44" s="57"/>
      <c r="G44" s="57"/>
      <c r="H44" s="58"/>
      <c r="I44" s="58"/>
      <c r="J44" s="64"/>
      <c r="K44" s="27"/>
      <c r="L44" s="86"/>
      <c r="M44" s="3"/>
    </row>
    <row r="45" spans="2:13" ht="31.5" x14ac:dyDescent="0.5">
      <c r="B45" s="46"/>
      <c r="C45" s="47" t="s">
        <v>19</v>
      </c>
      <c r="D45" s="47" t="s">
        <v>42</v>
      </c>
      <c r="E45" s="47" t="s">
        <v>0</v>
      </c>
      <c r="F45" s="47" t="s">
        <v>1</v>
      </c>
      <c r="G45" s="47" t="s">
        <v>2</v>
      </c>
      <c r="H45" s="48" t="s">
        <v>25</v>
      </c>
      <c r="I45" s="48" t="s">
        <v>5</v>
      </c>
      <c r="J45" s="63" t="s">
        <v>73</v>
      </c>
      <c r="K45" s="63" t="s">
        <v>21</v>
      </c>
      <c r="L45" s="63" t="s">
        <v>6</v>
      </c>
      <c r="M45" s="48" t="s">
        <v>7</v>
      </c>
    </row>
    <row r="46" spans="2:13" ht="65.25" customHeight="1" x14ac:dyDescent="0.45">
      <c r="B46" s="102">
        <v>32</v>
      </c>
      <c r="C46" s="3" t="s">
        <v>35</v>
      </c>
      <c r="D46" s="3" t="s">
        <v>89</v>
      </c>
      <c r="E46" s="3" t="s">
        <v>90</v>
      </c>
      <c r="F46" s="3" t="s">
        <v>135</v>
      </c>
      <c r="G46" s="3" t="s">
        <v>136</v>
      </c>
      <c r="H46" s="105"/>
      <c r="I46" s="42"/>
      <c r="J46" s="105"/>
      <c r="K46" s="105"/>
      <c r="L46" s="155"/>
      <c r="M46" s="167" t="s">
        <v>269</v>
      </c>
    </row>
    <row r="47" spans="2:13" ht="57" x14ac:dyDescent="0.45">
      <c r="B47" s="102">
        <v>33</v>
      </c>
      <c r="C47" s="3" t="s">
        <v>35</v>
      </c>
      <c r="D47" s="3" t="s">
        <v>89</v>
      </c>
      <c r="E47" s="3" t="s">
        <v>133</v>
      </c>
      <c r="F47" s="3" t="s">
        <v>134</v>
      </c>
      <c r="G47" s="3" t="s">
        <v>136</v>
      </c>
      <c r="H47" s="42"/>
      <c r="I47" s="42"/>
      <c r="J47" s="105"/>
      <c r="K47" s="106"/>
      <c r="L47" s="155"/>
      <c r="M47" s="168" t="s">
        <v>265</v>
      </c>
    </row>
    <row r="48" spans="2:13" ht="28.5" x14ac:dyDescent="0.45">
      <c r="B48" s="164">
        <v>34</v>
      </c>
      <c r="C48" s="3" t="s">
        <v>14</v>
      </c>
      <c r="D48" s="3" t="s">
        <v>217</v>
      </c>
      <c r="E48" s="3" t="s">
        <v>191</v>
      </c>
      <c r="F48" s="3" t="s">
        <v>192</v>
      </c>
      <c r="G48" s="3" t="s">
        <v>218</v>
      </c>
      <c r="H48" s="161"/>
      <c r="I48" s="161"/>
      <c r="J48" s="162"/>
      <c r="K48" s="163"/>
      <c r="L48" s="128" t="s">
        <v>219</v>
      </c>
      <c r="M48" s="125"/>
    </row>
    <row r="49" spans="2:13" ht="42.75" customHeight="1" x14ac:dyDescent="0.65">
      <c r="B49" s="49"/>
      <c r="C49" s="170" t="s">
        <v>66</v>
      </c>
      <c r="D49" s="170"/>
      <c r="E49" s="170"/>
      <c r="F49" s="43"/>
      <c r="G49" s="43"/>
      <c r="H49" s="50"/>
      <c r="I49" s="50"/>
      <c r="J49" s="50"/>
      <c r="K49" s="50"/>
      <c r="L49" s="85"/>
      <c r="M49" s="69"/>
    </row>
    <row r="50" spans="2:13" ht="21" x14ac:dyDescent="0.65">
      <c r="F50" s="24"/>
      <c r="G50" s="24"/>
      <c r="K50" s="25"/>
      <c r="L50" s="29"/>
    </row>
    <row r="51" spans="2:13" ht="23.65" thickBot="1" x14ac:dyDescent="0.75">
      <c r="B51" s="10"/>
      <c r="C51" s="21" t="s">
        <v>22</v>
      </c>
      <c r="D51" s="21"/>
      <c r="H51" s="23"/>
      <c r="I51" s="23"/>
      <c r="L51"/>
    </row>
    <row r="52" spans="2:13" ht="16.149999999999999" thickBot="1" x14ac:dyDescent="0.55000000000000004">
      <c r="B52" s="11"/>
      <c r="C52" s="6"/>
      <c r="D52" s="36"/>
      <c r="E52" s="26"/>
      <c r="F52" s="26"/>
      <c r="G52" s="26"/>
      <c r="H52" s="5" t="s">
        <v>3</v>
      </c>
      <c r="I52" s="5" t="s">
        <v>26</v>
      </c>
      <c r="J52" s="5" t="s">
        <v>74</v>
      </c>
      <c r="K52" s="119" t="s">
        <v>21</v>
      </c>
      <c r="L52"/>
    </row>
    <row r="53" spans="2:13" ht="21" x14ac:dyDescent="0.65">
      <c r="B53" s="12"/>
      <c r="C53" s="18" t="s">
        <v>4</v>
      </c>
      <c r="D53" s="37"/>
      <c r="E53" s="27"/>
      <c r="F53" s="27"/>
      <c r="G53" s="28"/>
      <c r="H53" s="130">
        <v>13642795</v>
      </c>
      <c r="I53" s="130">
        <v>4572634</v>
      </c>
      <c r="J53" s="130">
        <v>3459946</v>
      </c>
      <c r="K53" s="118">
        <v>21675375</v>
      </c>
      <c r="L53"/>
    </row>
    <row r="54" spans="2:13" ht="24" customHeight="1" thickBot="1" x14ac:dyDescent="0.7">
      <c r="B54" s="13"/>
      <c r="C54" s="19" t="s">
        <v>263</v>
      </c>
      <c r="D54" s="38"/>
      <c r="E54" s="29"/>
      <c r="F54" s="29"/>
      <c r="G54" s="30"/>
      <c r="H54" s="31">
        <v>8531974</v>
      </c>
      <c r="I54" s="31">
        <v>3114307</v>
      </c>
      <c r="J54" s="31">
        <f>J49+J42</f>
        <v>0</v>
      </c>
      <c r="K54" s="118">
        <v>11646281</v>
      </c>
      <c r="L54"/>
    </row>
    <row r="55" spans="2:13" ht="21.4" thickBot="1" x14ac:dyDescent="0.7">
      <c r="B55" s="14"/>
      <c r="C55" s="20" t="s">
        <v>23</v>
      </c>
      <c r="D55" s="39"/>
      <c r="E55" s="26"/>
      <c r="F55" s="26"/>
      <c r="G55" s="32"/>
      <c r="H55" s="33">
        <f>SUM(H53:H54)</f>
        <v>22174769</v>
      </c>
      <c r="I55" s="33">
        <f>SUM(I53:I54)</f>
        <v>7686941</v>
      </c>
      <c r="J55" s="33">
        <f>SUM(J53:J54)</f>
        <v>3459946</v>
      </c>
      <c r="K55" s="117">
        <f>SUM(K53:K54)</f>
        <v>33321656</v>
      </c>
      <c r="L55"/>
    </row>
    <row r="56" spans="2:13" x14ac:dyDescent="0.45">
      <c r="H56" s="23"/>
      <c r="I56" s="23"/>
      <c r="L56"/>
    </row>
    <row r="57" spans="2:13" x14ac:dyDescent="0.45">
      <c r="H57" s="23"/>
      <c r="I57" s="23"/>
      <c r="L57"/>
    </row>
    <row r="58" spans="2:13" x14ac:dyDescent="0.45">
      <c r="L58"/>
    </row>
    <row r="59" spans="2:13" x14ac:dyDescent="0.45">
      <c r="H59" s="23"/>
      <c r="I59" s="23"/>
      <c r="L59"/>
    </row>
    <row r="60" spans="2:13" ht="14.65" thickBot="1" x14ac:dyDescent="0.5">
      <c r="H60" s="23"/>
      <c r="I60" s="23"/>
      <c r="L60"/>
    </row>
    <row r="61" spans="2:13" ht="29.25" thickTop="1" thickBot="1" x14ac:dyDescent="0.9">
      <c r="H61" s="23"/>
      <c r="I61" s="89">
        <f>(H55+J55)/K55</f>
        <v>0.76931095501376046</v>
      </c>
      <c r="J61" s="91"/>
      <c r="K61" s="92" t="s">
        <v>24</v>
      </c>
      <c r="L61" s="90"/>
    </row>
    <row r="62" spans="2:13" ht="14.65" thickTop="1" x14ac:dyDescent="0.45">
      <c r="H62" s="23"/>
      <c r="I62" s="23"/>
      <c r="L62"/>
    </row>
    <row r="63" spans="2:13" x14ac:dyDescent="0.45">
      <c r="H63" s="23"/>
      <c r="I63" s="23"/>
      <c r="L63"/>
    </row>
    <row r="64" spans="2:13" x14ac:dyDescent="0.45">
      <c r="H64" s="23"/>
      <c r="I64" s="23"/>
      <c r="L64"/>
    </row>
    <row r="65" spans="2:13" x14ac:dyDescent="0.45">
      <c r="H65" s="23"/>
      <c r="I65" s="23"/>
      <c r="L65"/>
    </row>
    <row r="66" spans="2:13" x14ac:dyDescent="0.45">
      <c r="B66" s="15"/>
      <c r="H66" s="34"/>
      <c r="I66" s="34"/>
      <c r="K66" s="34"/>
      <c r="L66"/>
    </row>
    <row r="67" spans="2:13" x14ac:dyDescent="0.45">
      <c r="H67" s="23"/>
      <c r="I67" s="23"/>
      <c r="L67"/>
    </row>
    <row r="68" spans="2:13" x14ac:dyDescent="0.45">
      <c r="H68" s="23"/>
      <c r="I68" s="23"/>
      <c r="L68"/>
    </row>
    <row r="69" spans="2:13" x14ac:dyDescent="0.45">
      <c r="H69" s="23"/>
      <c r="I69" s="23"/>
      <c r="L69"/>
    </row>
    <row r="70" spans="2:13" x14ac:dyDescent="0.45">
      <c r="H70" s="23"/>
      <c r="I70" s="23"/>
      <c r="L70"/>
    </row>
    <row r="71" spans="2:13" x14ac:dyDescent="0.45">
      <c r="H71" s="23"/>
      <c r="I71" s="23"/>
      <c r="L71"/>
    </row>
    <row r="72" spans="2:13" x14ac:dyDescent="0.45">
      <c r="H72" s="23"/>
      <c r="I72" s="23"/>
      <c r="L72"/>
    </row>
    <row r="73" spans="2:13" x14ac:dyDescent="0.45">
      <c r="H73" s="23"/>
      <c r="I73" s="23"/>
      <c r="L73"/>
    </row>
    <row r="74" spans="2:13" x14ac:dyDescent="0.45">
      <c r="H74" s="23"/>
      <c r="I74" s="23"/>
      <c r="L74"/>
    </row>
    <row r="75" spans="2:13" ht="21" x14ac:dyDescent="0.65">
      <c r="C75" s="17" t="s">
        <v>157</v>
      </c>
      <c r="H75" s="23"/>
      <c r="I75" s="23"/>
      <c r="L75"/>
    </row>
    <row r="76" spans="2:13" ht="30.75" customHeight="1" x14ac:dyDescent="0.5">
      <c r="B76" s="146"/>
      <c r="C76" s="147" t="s">
        <v>19</v>
      </c>
      <c r="D76" s="147" t="s">
        <v>42</v>
      </c>
      <c r="E76" s="148" t="s">
        <v>0</v>
      </c>
      <c r="F76" s="148" t="s">
        <v>1</v>
      </c>
      <c r="G76" s="148" t="s">
        <v>2</v>
      </c>
      <c r="H76" s="149" t="s">
        <v>3</v>
      </c>
      <c r="I76" s="149"/>
      <c r="J76" s="148"/>
      <c r="K76" s="148" t="s">
        <v>21</v>
      </c>
      <c r="L76" s="148"/>
      <c r="M76" s="147" t="s">
        <v>158</v>
      </c>
    </row>
    <row r="77" spans="2:13" ht="22.5" customHeight="1" x14ac:dyDescent="0.45">
      <c r="B77" s="102"/>
      <c r="C77" s="3" t="s">
        <v>86</v>
      </c>
      <c r="D77" s="3" t="s">
        <v>94</v>
      </c>
      <c r="E77" s="64" t="s">
        <v>95</v>
      </c>
      <c r="F77" s="64" t="s">
        <v>159</v>
      </c>
      <c r="G77" s="64" t="s">
        <v>160</v>
      </c>
      <c r="H77" s="144">
        <v>150</v>
      </c>
      <c r="I77" s="144"/>
      <c r="J77" s="64"/>
      <c r="K77" s="150">
        <v>150</v>
      </c>
      <c r="M77" s="3" t="s">
        <v>161</v>
      </c>
    </row>
    <row r="78" spans="2:13" ht="22.5" customHeight="1" x14ac:dyDescent="0.45">
      <c r="B78" s="102"/>
      <c r="C78" s="3" t="s">
        <v>86</v>
      </c>
      <c r="D78" s="3" t="s">
        <v>94</v>
      </c>
      <c r="E78" s="64" t="s">
        <v>106</v>
      </c>
      <c r="F78" s="64" t="s">
        <v>185</v>
      </c>
      <c r="G78" s="64" t="s">
        <v>160</v>
      </c>
      <c r="H78" s="144">
        <v>3144</v>
      </c>
      <c r="I78" s="144"/>
      <c r="J78" s="64"/>
      <c r="K78" s="150">
        <v>3144</v>
      </c>
      <c r="M78" s="3" t="s">
        <v>161</v>
      </c>
    </row>
    <row r="79" spans="2:13" ht="51.75" customHeight="1" x14ac:dyDescent="0.45">
      <c r="B79" s="102"/>
      <c r="C79" s="3" t="s">
        <v>33</v>
      </c>
      <c r="D79" s="3" t="s">
        <v>162</v>
      </c>
      <c r="E79" s="3" t="s">
        <v>166</v>
      </c>
      <c r="F79" s="64" t="s">
        <v>164</v>
      </c>
      <c r="G79" s="3" t="s">
        <v>165</v>
      </c>
      <c r="H79" s="144">
        <v>50000</v>
      </c>
      <c r="I79" s="144"/>
      <c r="J79" s="64"/>
      <c r="K79" s="151">
        <v>50000</v>
      </c>
      <c r="M79" s="3" t="s">
        <v>167</v>
      </c>
    </row>
    <row r="80" spans="2:13" ht="51.75" customHeight="1" x14ac:dyDescent="0.45">
      <c r="B80" s="102"/>
      <c r="C80" s="3" t="s">
        <v>33</v>
      </c>
      <c r="D80" s="3" t="s">
        <v>204</v>
      </c>
      <c r="E80" s="3" t="s">
        <v>205</v>
      </c>
      <c r="F80" s="64" t="s">
        <v>206</v>
      </c>
      <c r="G80" s="3" t="s">
        <v>233</v>
      </c>
      <c r="H80" s="144">
        <v>300</v>
      </c>
      <c r="I80" s="144"/>
      <c r="J80" s="64"/>
      <c r="K80" s="151">
        <v>300</v>
      </c>
      <c r="M80" s="3" t="s">
        <v>161</v>
      </c>
    </row>
    <row r="81" spans="2:13" ht="51.75" customHeight="1" x14ac:dyDescent="0.45">
      <c r="B81" s="102"/>
      <c r="C81" s="3" t="s">
        <v>33</v>
      </c>
      <c r="D81" s="3" t="s">
        <v>197</v>
      </c>
      <c r="E81" s="3" t="s">
        <v>198</v>
      </c>
      <c r="F81" s="64" t="s">
        <v>199</v>
      </c>
      <c r="G81" s="3"/>
      <c r="H81" s="144">
        <v>10000</v>
      </c>
      <c r="I81" s="144"/>
      <c r="J81" s="64"/>
      <c r="K81" s="151">
        <v>20000</v>
      </c>
      <c r="M81" s="3" t="s">
        <v>161</v>
      </c>
    </row>
    <row r="82" spans="2:13" ht="33.75" customHeight="1" x14ac:dyDescent="0.45">
      <c r="B82" s="102"/>
      <c r="C82" s="3" t="s">
        <v>168</v>
      </c>
      <c r="D82" s="3" t="s">
        <v>162</v>
      </c>
      <c r="E82" s="64" t="s">
        <v>163</v>
      </c>
      <c r="F82" s="3" t="s">
        <v>169</v>
      </c>
      <c r="G82" s="64"/>
      <c r="H82" s="144">
        <v>1200</v>
      </c>
      <c r="I82" s="144"/>
      <c r="J82" s="64"/>
      <c r="K82" s="64">
        <v>2400</v>
      </c>
      <c r="M82" s="3" t="s">
        <v>161</v>
      </c>
    </row>
    <row r="83" spans="2:13" ht="33.75" customHeight="1" x14ac:dyDescent="0.45">
      <c r="B83" s="102"/>
      <c r="C83" s="3" t="s">
        <v>188</v>
      </c>
      <c r="D83" s="3" t="s">
        <v>55</v>
      </c>
      <c r="E83" s="3" t="s">
        <v>56</v>
      </c>
      <c r="F83" s="3" t="s">
        <v>57</v>
      </c>
      <c r="G83" s="3" t="s">
        <v>189</v>
      </c>
      <c r="H83" s="144">
        <v>50000</v>
      </c>
      <c r="I83" s="144"/>
      <c r="J83" s="64"/>
      <c r="K83" s="151">
        <v>50000</v>
      </c>
      <c r="M83" s="3" t="s">
        <v>161</v>
      </c>
    </row>
    <row r="84" spans="2:13" ht="57" x14ac:dyDescent="0.45">
      <c r="B84" s="42"/>
      <c r="C84" s="3" t="s">
        <v>34</v>
      </c>
      <c r="D84" s="3" t="s">
        <v>55</v>
      </c>
      <c r="E84" s="3" t="s">
        <v>56</v>
      </c>
      <c r="F84" s="3" t="s">
        <v>57</v>
      </c>
      <c r="G84" s="3" t="s">
        <v>68</v>
      </c>
      <c r="H84" s="22">
        <v>50000</v>
      </c>
      <c r="I84" s="22"/>
      <c r="J84" s="64"/>
      <c r="K84" s="65">
        <f>SUM(H84:I84)</f>
        <v>50000</v>
      </c>
      <c r="L84" s="107" t="s">
        <v>132</v>
      </c>
      <c r="M84" s="108"/>
    </row>
    <row r="85" spans="2:13" ht="51.75" customHeight="1" x14ac:dyDescent="0.45">
      <c r="B85" s="102"/>
      <c r="C85" s="3" t="s">
        <v>34</v>
      </c>
      <c r="D85" s="3" t="s">
        <v>170</v>
      </c>
      <c r="E85" s="3" t="s">
        <v>171</v>
      </c>
      <c r="F85" s="3" t="s">
        <v>173</v>
      </c>
      <c r="G85" s="3" t="s">
        <v>172</v>
      </c>
      <c r="H85" s="144">
        <v>25000</v>
      </c>
      <c r="I85" s="144"/>
      <c r="J85" s="64"/>
      <c r="K85" s="151">
        <v>50000</v>
      </c>
      <c r="M85" s="3" t="s">
        <v>161</v>
      </c>
    </row>
    <row r="86" spans="2:13" x14ac:dyDescent="0.45">
      <c r="B86" s="102"/>
      <c r="C86" s="3" t="s">
        <v>97</v>
      </c>
      <c r="D86" s="3" t="s">
        <v>45</v>
      </c>
      <c r="E86" s="64" t="s">
        <v>11</v>
      </c>
      <c r="F86" s="64" t="s">
        <v>174</v>
      </c>
      <c r="G86" s="64" t="s">
        <v>175</v>
      </c>
      <c r="H86" s="144">
        <v>6185</v>
      </c>
      <c r="I86" s="144"/>
      <c r="J86" s="64"/>
      <c r="K86" s="151">
        <v>12371</v>
      </c>
      <c r="M86" s="3" t="s">
        <v>161</v>
      </c>
    </row>
    <row r="87" spans="2:13" x14ac:dyDescent="0.45">
      <c r="B87" s="102"/>
      <c r="C87" s="3" t="s">
        <v>97</v>
      </c>
      <c r="D87" s="3" t="s">
        <v>45</v>
      </c>
      <c r="E87" s="64" t="s">
        <v>11</v>
      </c>
      <c r="F87" s="64" t="s">
        <v>176</v>
      </c>
      <c r="G87" s="64" t="s">
        <v>175</v>
      </c>
      <c r="H87" s="144">
        <v>3555</v>
      </c>
      <c r="I87" s="144"/>
      <c r="J87" s="64"/>
      <c r="K87" s="64">
        <v>7310</v>
      </c>
      <c r="M87" s="3" t="s">
        <v>161</v>
      </c>
    </row>
    <row r="88" spans="2:13" x14ac:dyDescent="0.45">
      <c r="B88" s="102"/>
      <c r="C88" s="3" t="s">
        <v>97</v>
      </c>
      <c r="D88" s="3" t="s">
        <v>45</v>
      </c>
      <c r="E88" s="3" t="s">
        <v>177</v>
      </c>
      <c r="F88" s="3" t="s">
        <v>178</v>
      </c>
      <c r="G88" s="3" t="s">
        <v>179</v>
      </c>
      <c r="H88" s="145">
        <v>4283</v>
      </c>
      <c r="I88" s="145"/>
      <c r="J88" s="64"/>
      <c r="K88" s="3">
        <v>4283</v>
      </c>
      <c r="L88" s="3"/>
      <c r="M88" s="3" t="s">
        <v>161</v>
      </c>
    </row>
    <row r="89" spans="2:13" x14ac:dyDescent="0.45">
      <c r="B89" s="102"/>
      <c r="C89" s="3" t="s">
        <v>97</v>
      </c>
      <c r="D89" s="3" t="s">
        <v>45</v>
      </c>
      <c r="E89" s="3" t="s">
        <v>180</v>
      </c>
      <c r="F89" s="3" t="s">
        <v>178</v>
      </c>
      <c r="G89" s="3" t="s">
        <v>203</v>
      </c>
      <c r="H89" s="145">
        <v>4314</v>
      </c>
      <c r="I89" s="145"/>
      <c r="J89" s="64"/>
      <c r="K89" s="3">
        <v>4314</v>
      </c>
      <c r="L89" s="3"/>
      <c r="M89" s="3" t="s">
        <v>161</v>
      </c>
    </row>
    <row r="90" spans="2:13" ht="28.5" customHeight="1" x14ac:dyDescent="0.45">
      <c r="B90" s="102"/>
      <c r="C90" s="3" t="s">
        <v>97</v>
      </c>
      <c r="D90" s="3" t="s">
        <v>45</v>
      </c>
      <c r="E90" s="3" t="s">
        <v>200</v>
      </c>
      <c r="F90" s="3" t="s">
        <v>201</v>
      </c>
      <c r="G90" s="3" t="s">
        <v>202</v>
      </c>
      <c r="H90" s="145">
        <v>3000</v>
      </c>
      <c r="I90" s="145"/>
      <c r="J90" s="64"/>
      <c r="K90" s="152">
        <v>3000</v>
      </c>
      <c r="L90" s="3"/>
      <c r="M90" s="3" t="s">
        <v>161</v>
      </c>
    </row>
    <row r="91" spans="2:13" x14ac:dyDescent="0.45">
      <c r="B91" s="102"/>
      <c r="C91" s="3" t="s">
        <v>97</v>
      </c>
      <c r="D91" s="3" t="s">
        <v>45</v>
      </c>
      <c r="E91" s="3" t="s">
        <v>180</v>
      </c>
      <c r="F91" s="3" t="s">
        <v>178</v>
      </c>
      <c r="G91" s="3" t="s">
        <v>181</v>
      </c>
      <c r="H91" s="145">
        <v>40873</v>
      </c>
      <c r="I91" s="145"/>
      <c r="J91" s="64"/>
      <c r="K91" s="152">
        <v>40873</v>
      </c>
      <c r="L91" s="3"/>
      <c r="M91" s="3" t="s">
        <v>161</v>
      </c>
    </row>
    <row r="92" spans="2:13" x14ac:dyDescent="0.45">
      <c r="B92" s="102"/>
      <c r="C92" s="3" t="s">
        <v>16</v>
      </c>
      <c r="D92" s="3" t="s">
        <v>182</v>
      </c>
      <c r="E92" s="3" t="s">
        <v>15</v>
      </c>
      <c r="F92" s="3" t="s">
        <v>183</v>
      </c>
      <c r="G92" s="3" t="s">
        <v>184</v>
      </c>
      <c r="H92" s="145">
        <v>15000</v>
      </c>
      <c r="I92" s="145"/>
      <c r="J92" s="64"/>
      <c r="K92" s="152">
        <v>30000</v>
      </c>
      <c r="L92" s="3"/>
      <c r="M92" s="3" t="s">
        <v>161</v>
      </c>
    </row>
    <row r="93" spans="2:13" x14ac:dyDescent="0.45">
      <c r="B93" s="102"/>
      <c r="C93" s="3" t="s">
        <v>35</v>
      </c>
      <c r="D93" s="3" t="s">
        <v>81</v>
      </c>
      <c r="E93" s="3" t="s">
        <v>13</v>
      </c>
      <c r="F93" s="3" t="s">
        <v>186</v>
      </c>
      <c r="G93" s="3" t="s">
        <v>187</v>
      </c>
      <c r="H93" s="145">
        <v>314830</v>
      </c>
      <c r="I93" s="145"/>
      <c r="J93" s="64"/>
      <c r="K93" s="152">
        <v>1264830</v>
      </c>
      <c r="L93" s="3"/>
      <c r="M93" s="3" t="s">
        <v>161</v>
      </c>
    </row>
    <row r="94" spans="2:13" x14ac:dyDescent="0.45">
      <c r="B94" s="102"/>
      <c r="C94" s="3" t="s">
        <v>14</v>
      </c>
      <c r="D94" s="3" t="s">
        <v>190</v>
      </c>
      <c r="E94" s="3" t="s">
        <v>191</v>
      </c>
      <c r="F94" s="3" t="s">
        <v>192</v>
      </c>
      <c r="G94" s="3" t="s">
        <v>193</v>
      </c>
      <c r="H94" s="145">
        <v>18495</v>
      </c>
      <c r="I94" s="145"/>
      <c r="J94" s="64"/>
      <c r="K94" s="152">
        <v>18495</v>
      </c>
      <c r="L94" s="3"/>
      <c r="M94" s="3" t="s">
        <v>161</v>
      </c>
    </row>
    <row r="95" spans="2:13" x14ac:dyDescent="0.45">
      <c r="B95" s="102"/>
      <c r="C95" s="3" t="s">
        <v>14</v>
      </c>
      <c r="D95" s="3" t="s">
        <v>194</v>
      </c>
      <c r="E95" s="3" t="s">
        <v>195</v>
      </c>
      <c r="F95" s="3" t="s">
        <v>195</v>
      </c>
      <c r="G95" s="3" t="s">
        <v>196</v>
      </c>
      <c r="H95" s="145"/>
      <c r="I95" s="145"/>
      <c r="J95" s="64"/>
      <c r="K95" s="3"/>
      <c r="L95" s="3"/>
      <c r="M95" s="3"/>
    </row>
    <row r="96" spans="2:13" ht="15.75" x14ac:dyDescent="0.5">
      <c r="B96" s="109"/>
      <c r="C96" s="3" t="s">
        <v>86</v>
      </c>
      <c r="D96" s="3" t="s">
        <v>111</v>
      </c>
      <c r="E96" s="3" t="s">
        <v>112</v>
      </c>
      <c r="F96" s="3" t="s">
        <v>113</v>
      </c>
      <c r="G96" s="3" t="s">
        <v>114</v>
      </c>
      <c r="H96" s="154">
        <v>4274.3999999999996</v>
      </c>
      <c r="I96" s="120"/>
      <c r="J96" s="121"/>
      <c r="K96" s="114">
        <v>4274.3999999999996</v>
      </c>
      <c r="L96" s="103" t="s">
        <v>119</v>
      </c>
      <c r="M96" s="124" t="s">
        <v>127</v>
      </c>
    </row>
    <row r="97" spans="2:13" ht="28.9" x14ac:dyDescent="0.5">
      <c r="B97" s="109"/>
      <c r="C97" s="3" t="s">
        <v>86</v>
      </c>
      <c r="D97" s="3" t="s">
        <v>115</v>
      </c>
      <c r="E97" s="64" t="s">
        <v>116</v>
      </c>
      <c r="F97" s="3" t="s">
        <v>117</v>
      </c>
      <c r="G97" s="3" t="s">
        <v>118</v>
      </c>
      <c r="H97" s="115"/>
      <c r="I97" s="115"/>
      <c r="J97" s="116"/>
      <c r="K97" s="116"/>
      <c r="L97" s="128" t="s">
        <v>131</v>
      </c>
      <c r="M97" s="124" t="s">
        <v>237</v>
      </c>
    </row>
    <row r="98" spans="2:13" ht="28.5" x14ac:dyDescent="0.45">
      <c r="B98" s="42"/>
      <c r="C98" s="3" t="s">
        <v>51</v>
      </c>
      <c r="D98" s="3" t="s">
        <v>47</v>
      </c>
      <c r="E98" s="3" t="s">
        <v>48</v>
      </c>
      <c r="F98" s="3" t="s">
        <v>76</v>
      </c>
      <c r="G98" s="3" t="s">
        <v>49</v>
      </c>
      <c r="H98" s="22">
        <v>100000</v>
      </c>
      <c r="I98" s="22">
        <v>100000</v>
      </c>
      <c r="J98" s="64"/>
      <c r="K98" s="22">
        <f>SUM(H98:I98)</f>
        <v>200000</v>
      </c>
      <c r="L98" s="108" t="s">
        <v>248</v>
      </c>
      <c r="M98" s="64"/>
    </row>
    <row r="99" spans="2:13" ht="36" customHeight="1" x14ac:dyDescent="0.5">
      <c r="B99" s="109"/>
      <c r="C99" s="3" t="s">
        <v>33</v>
      </c>
      <c r="D99" s="3" t="s">
        <v>204</v>
      </c>
      <c r="E99" s="64" t="s">
        <v>221</v>
      </c>
      <c r="F99" s="64" t="s">
        <v>206</v>
      </c>
      <c r="G99" s="64" t="s">
        <v>220</v>
      </c>
      <c r="H99" s="157">
        <v>300</v>
      </c>
      <c r="I99" s="154">
        <v>0</v>
      </c>
      <c r="J99" s="154">
        <v>0</v>
      </c>
      <c r="K99" s="158">
        <v>300</v>
      </c>
      <c r="L99" s="158" t="s">
        <v>131</v>
      </c>
      <c r="M99" s="157"/>
    </row>
    <row r="100" spans="2:13" x14ac:dyDescent="0.45">
      <c r="B100" s="102"/>
      <c r="C100" s="3"/>
      <c r="D100" s="3"/>
      <c r="E100" s="3"/>
      <c r="F100" s="3"/>
      <c r="G100" s="3"/>
      <c r="H100" s="145"/>
      <c r="I100" s="145"/>
      <c r="J100" s="64"/>
      <c r="K100" s="3"/>
      <c r="L100" s="3"/>
      <c r="M100" s="3"/>
    </row>
    <row r="101" spans="2:13" x14ac:dyDescent="0.45">
      <c r="E101" s="1"/>
      <c r="F101" s="1"/>
      <c r="G101" s="1"/>
      <c r="H101" s="153"/>
      <c r="I101" s="153"/>
      <c r="K101" s="1"/>
      <c r="L101" s="1"/>
    </row>
    <row r="102" spans="2:13" x14ac:dyDescent="0.45">
      <c r="E102" s="1"/>
      <c r="F102" s="1"/>
      <c r="G102" s="1"/>
      <c r="H102" s="153"/>
      <c r="I102" s="153"/>
      <c r="K102" s="1"/>
      <c r="L102" s="1"/>
    </row>
    <row r="103" spans="2:13" x14ac:dyDescent="0.45">
      <c r="E103" s="1"/>
      <c r="F103" s="1"/>
      <c r="G103" s="1"/>
      <c r="H103" s="153"/>
      <c r="I103" s="153"/>
      <c r="K103" s="1"/>
      <c r="L103" s="1"/>
    </row>
    <row r="104" spans="2:13" x14ac:dyDescent="0.45">
      <c r="E104" s="1"/>
      <c r="F104" s="1"/>
      <c r="G104" s="1"/>
      <c r="H104" s="153"/>
      <c r="I104" s="153"/>
      <c r="K104" s="1"/>
      <c r="L104" s="1"/>
    </row>
    <row r="105" spans="2:13" x14ac:dyDescent="0.45">
      <c r="E105" s="1"/>
      <c r="F105" s="1"/>
      <c r="G105" s="1"/>
      <c r="H105" s="153"/>
      <c r="I105" s="153"/>
      <c r="K105" s="1"/>
      <c r="L105" s="1"/>
    </row>
    <row r="106" spans="2:13" x14ac:dyDescent="0.45">
      <c r="E106" s="1"/>
      <c r="F106" s="1"/>
      <c r="G106" s="1"/>
      <c r="H106" s="153"/>
      <c r="I106" s="153"/>
      <c r="K106" s="1"/>
      <c r="L106" s="1"/>
    </row>
    <row r="107" spans="2:13" x14ac:dyDescent="0.45">
      <c r="E107" s="1"/>
      <c r="F107" s="1"/>
      <c r="G107" s="1"/>
      <c r="H107" s="35"/>
      <c r="I107" s="35"/>
      <c r="K107" s="1"/>
      <c r="L107" s="1"/>
    </row>
    <row r="108" spans="2:13" x14ac:dyDescent="0.45">
      <c r="E108" s="1"/>
      <c r="F108" s="1"/>
      <c r="G108" s="1"/>
      <c r="H108" s="35"/>
      <c r="I108" s="35"/>
      <c r="K108" s="1"/>
      <c r="L108" s="1"/>
    </row>
    <row r="109" spans="2:13" x14ac:dyDescent="0.45">
      <c r="E109" s="1"/>
      <c r="F109" s="1"/>
      <c r="G109" s="1"/>
      <c r="H109" s="35"/>
      <c r="I109" s="35"/>
      <c r="K109" s="1"/>
      <c r="L109" s="1"/>
    </row>
    <row r="110" spans="2:13" x14ac:dyDescent="0.45">
      <c r="E110" s="1"/>
      <c r="F110" s="1"/>
      <c r="G110" s="1"/>
      <c r="H110" s="35"/>
      <c r="I110" s="35"/>
      <c r="K110" s="1"/>
      <c r="L110" s="1"/>
    </row>
    <row r="111" spans="2:13" x14ac:dyDescent="0.45">
      <c r="E111" s="1"/>
      <c r="F111" s="1"/>
      <c r="G111" s="1"/>
      <c r="H111" s="35"/>
      <c r="I111" s="35"/>
      <c r="K111" s="1"/>
      <c r="L111" s="1"/>
    </row>
    <row r="112" spans="2:13" x14ac:dyDescent="0.45">
      <c r="E112" s="1"/>
      <c r="F112" s="1"/>
      <c r="G112" s="1"/>
      <c r="H112" s="35"/>
      <c r="I112" s="35"/>
      <c r="K112" s="1"/>
      <c r="L112" s="1"/>
    </row>
    <row r="113" spans="5:12" x14ac:dyDescent="0.45">
      <c r="E113" s="1"/>
      <c r="F113" s="1"/>
      <c r="G113" s="1"/>
      <c r="H113" s="35"/>
      <c r="I113" s="35"/>
      <c r="K113" s="1"/>
      <c r="L113" s="1"/>
    </row>
    <row r="114" spans="5:12" x14ac:dyDescent="0.45">
      <c r="E114" s="1"/>
      <c r="F114" s="1"/>
      <c r="G114" s="1"/>
      <c r="H114" s="35"/>
      <c r="I114" s="35"/>
      <c r="K114" s="1"/>
      <c r="L114" s="1"/>
    </row>
    <row r="115" spans="5:12" x14ac:dyDescent="0.45">
      <c r="E115" s="1"/>
      <c r="F115" s="1"/>
      <c r="G115" s="1"/>
      <c r="H115" s="35"/>
      <c r="I115" s="35"/>
      <c r="K115" s="1"/>
      <c r="L115" s="1"/>
    </row>
    <row r="116" spans="5:12" x14ac:dyDescent="0.45">
      <c r="E116" s="1"/>
      <c r="F116" s="1"/>
      <c r="G116" s="1"/>
      <c r="H116" s="35"/>
      <c r="I116" s="35"/>
      <c r="K116" s="1"/>
      <c r="L116" s="1"/>
    </row>
    <row r="117" spans="5:12" x14ac:dyDescent="0.45">
      <c r="E117" s="1"/>
      <c r="F117" s="1"/>
      <c r="G117" s="1"/>
      <c r="H117" s="35"/>
      <c r="I117" s="35"/>
      <c r="K117" s="1"/>
      <c r="L117" s="1"/>
    </row>
    <row r="118" spans="5:12" x14ac:dyDescent="0.45">
      <c r="E118" s="1"/>
      <c r="F118" s="1"/>
      <c r="G118" s="1"/>
      <c r="H118" s="35"/>
      <c r="I118" s="35"/>
      <c r="K118" s="1"/>
      <c r="L118" s="1"/>
    </row>
    <row r="119" spans="5:12" x14ac:dyDescent="0.45">
      <c r="H119" s="23"/>
      <c r="I119" s="23"/>
      <c r="L119"/>
    </row>
    <row r="120" spans="5:12" x14ac:dyDescent="0.45">
      <c r="H120" s="23"/>
      <c r="I120" s="23"/>
      <c r="L120"/>
    </row>
    <row r="121" spans="5:12" x14ac:dyDescent="0.45">
      <c r="H121" s="23"/>
      <c r="I121" s="23"/>
      <c r="L121"/>
    </row>
    <row r="122" spans="5:12" x14ac:dyDescent="0.45">
      <c r="H122" s="23"/>
      <c r="I122" s="23"/>
      <c r="L122"/>
    </row>
    <row r="123" spans="5:12" x14ac:dyDescent="0.45">
      <c r="H123" s="23"/>
      <c r="I123" s="23"/>
      <c r="L123"/>
    </row>
    <row r="124" spans="5:12" x14ac:dyDescent="0.45">
      <c r="H124" s="23"/>
      <c r="I124" s="23"/>
      <c r="L124"/>
    </row>
    <row r="125" spans="5:12" x14ac:dyDescent="0.45">
      <c r="H125" s="23"/>
      <c r="I125" s="23"/>
      <c r="L125"/>
    </row>
    <row r="126" spans="5:12" x14ac:dyDescent="0.45">
      <c r="H126" s="23"/>
      <c r="I126" s="23"/>
      <c r="L126"/>
    </row>
    <row r="127" spans="5:12" x14ac:dyDescent="0.45">
      <c r="H127" s="23"/>
      <c r="I127" s="23"/>
      <c r="L127"/>
    </row>
    <row r="128" spans="5:12" x14ac:dyDescent="0.45">
      <c r="H128" s="23"/>
      <c r="I128" s="23"/>
      <c r="L128"/>
    </row>
    <row r="129" spans="8:12" x14ac:dyDescent="0.45">
      <c r="H129" s="23"/>
      <c r="I129" s="23"/>
      <c r="L129"/>
    </row>
    <row r="130" spans="8:12" x14ac:dyDescent="0.45">
      <c r="H130" s="23"/>
      <c r="I130" s="23"/>
      <c r="L130"/>
    </row>
    <row r="131" spans="8:12" x14ac:dyDescent="0.45">
      <c r="H131" s="23"/>
      <c r="I131" s="23"/>
      <c r="L131"/>
    </row>
    <row r="132" spans="8:12" x14ac:dyDescent="0.45">
      <c r="H132" s="23"/>
      <c r="I132" s="23"/>
      <c r="L132"/>
    </row>
    <row r="133" spans="8:12" x14ac:dyDescent="0.45">
      <c r="H133" s="23"/>
      <c r="I133" s="23"/>
      <c r="L133"/>
    </row>
    <row r="134" spans="8:12" x14ac:dyDescent="0.45">
      <c r="H134" s="23"/>
      <c r="I134" s="23"/>
      <c r="L134"/>
    </row>
    <row r="135" spans="8:12" x14ac:dyDescent="0.45">
      <c r="H135" s="23"/>
      <c r="I135" s="23"/>
      <c r="L135"/>
    </row>
    <row r="136" spans="8:12" x14ac:dyDescent="0.45">
      <c r="H136" s="23"/>
      <c r="I136" s="23"/>
      <c r="L136"/>
    </row>
    <row r="137" spans="8:12" x14ac:dyDescent="0.45">
      <c r="H137" s="23"/>
      <c r="I137" s="23"/>
      <c r="L137"/>
    </row>
    <row r="138" spans="8:12" x14ac:dyDescent="0.45">
      <c r="H138" s="23"/>
      <c r="I138" s="23"/>
      <c r="L138"/>
    </row>
    <row r="139" spans="8:12" x14ac:dyDescent="0.45">
      <c r="H139" s="23"/>
      <c r="I139" s="23"/>
      <c r="L139"/>
    </row>
    <row r="140" spans="8:12" x14ac:dyDescent="0.45">
      <c r="H140" s="23"/>
      <c r="I140" s="23"/>
      <c r="L140"/>
    </row>
    <row r="141" spans="8:12" x14ac:dyDescent="0.45">
      <c r="H141" s="23"/>
      <c r="I141" s="23"/>
      <c r="L141"/>
    </row>
    <row r="142" spans="8:12" x14ac:dyDescent="0.45">
      <c r="H142" s="23"/>
      <c r="I142" s="23"/>
      <c r="L142"/>
    </row>
    <row r="143" spans="8:12" x14ac:dyDescent="0.45">
      <c r="H143" s="23"/>
      <c r="I143" s="23"/>
      <c r="L143"/>
    </row>
    <row r="144" spans="8:12" x14ac:dyDescent="0.45">
      <c r="H144" s="23"/>
      <c r="I144" s="23"/>
      <c r="L144"/>
    </row>
    <row r="145" spans="8:12" x14ac:dyDescent="0.45">
      <c r="H145" s="23"/>
      <c r="I145" s="23"/>
      <c r="L145"/>
    </row>
    <row r="146" spans="8:12" x14ac:dyDescent="0.45">
      <c r="H146" s="23"/>
      <c r="I146" s="23"/>
      <c r="L146"/>
    </row>
    <row r="147" spans="8:12" x14ac:dyDescent="0.45">
      <c r="H147" s="23"/>
      <c r="I147" s="23"/>
      <c r="L147"/>
    </row>
    <row r="148" spans="8:12" x14ac:dyDescent="0.45">
      <c r="H148" s="23"/>
      <c r="I148" s="23"/>
      <c r="L148"/>
    </row>
    <row r="149" spans="8:12" x14ac:dyDescent="0.45">
      <c r="H149" s="23"/>
      <c r="I149" s="23"/>
      <c r="L149"/>
    </row>
    <row r="150" spans="8:12" x14ac:dyDescent="0.45">
      <c r="H150" s="23"/>
      <c r="I150" s="23"/>
      <c r="L150"/>
    </row>
    <row r="151" spans="8:12" x14ac:dyDescent="0.45">
      <c r="H151" s="23"/>
      <c r="I151" s="23"/>
      <c r="L151"/>
    </row>
    <row r="152" spans="8:12" x14ac:dyDescent="0.45">
      <c r="H152" s="23"/>
      <c r="I152" s="23"/>
      <c r="L152"/>
    </row>
    <row r="153" spans="8:12" x14ac:dyDescent="0.45">
      <c r="H153" s="23"/>
      <c r="I153" s="23"/>
      <c r="L153"/>
    </row>
    <row r="154" spans="8:12" x14ac:dyDescent="0.45">
      <c r="H154" s="23"/>
      <c r="I154" s="23"/>
      <c r="L154"/>
    </row>
    <row r="155" spans="8:12" x14ac:dyDescent="0.45">
      <c r="H155" s="23"/>
      <c r="I155" s="23"/>
      <c r="L155"/>
    </row>
    <row r="156" spans="8:12" x14ac:dyDescent="0.45">
      <c r="H156" s="23"/>
      <c r="I156" s="23"/>
      <c r="L156"/>
    </row>
    <row r="157" spans="8:12" x14ac:dyDescent="0.45">
      <c r="H157" s="23"/>
      <c r="I157" s="23"/>
      <c r="L157"/>
    </row>
    <row r="158" spans="8:12" x14ac:dyDescent="0.45">
      <c r="H158" s="23"/>
      <c r="I158" s="23"/>
      <c r="L158"/>
    </row>
    <row r="159" spans="8:12" x14ac:dyDescent="0.45">
      <c r="H159" s="23"/>
      <c r="I159" s="23"/>
      <c r="L159"/>
    </row>
    <row r="160" spans="8:12" x14ac:dyDescent="0.45">
      <c r="H160" s="23"/>
      <c r="I160" s="23"/>
      <c r="L160"/>
    </row>
    <row r="161" spans="8:12" x14ac:dyDescent="0.45">
      <c r="H161" s="23"/>
      <c r="I161" s="23"/>
      <c r="L161"/>
    </row>
    <row r="162" spans="8:12" x14ac:dyDescent="0.45">
      <c r="H162" s="23"/>
      <c r="I162" s="23"/>
      <c r="L162"/>
    </row>
    <row r="163" spans="8:12" x14ac:dyDescent="0.45">
      <c r="H163" s="23"/>
      <c r="I163" s="23"/>
      <c r="L163"/>
    </row>
    <row r="164" spans="8:12" x14ac:dyDescent="0.45">
      <c r="H164" s="23"/>
      <c r="I164" s="23"/>
      <c r="L164"/>
    </row>
    <row r="165" spans="8:12" x14ac:dyDescent="0.45">
      <c r="H165" s="23"/>
      <c r="I165" s="23"/>
      <c r="L165"/>
    </row>
    <row r="166" spans="8:12" x14ac:dyDescent="0.45">
      <c r="H166" s="23"/>
      <c r="I166" s="23"/>
      <c r="L166"/>
    </row>
    <row r="167" spans="8:12" x14ac:dyDescent="0.45">
      <c r="H167" s="23"/>
      <c r="I167" s="23"/>
      <c r="L167"/>
    </row>
    <row r="168" spans="8:12" x14ac:dyDescent="0.45">
      <c r="H168" s="23"/>
      <c r="I168" s="23"/>
      <c r="L168"/>
    </row>
    <row r="169" spans="8:12" x14ac:dyDescent="0.45">
      <c r="H169" s="23"/>
      <c r="I169" s="23"/>
      <c r="L169"/>
    </row>
    <row r="170" spans="8:12" x14ac:dyDescent="0.45">
      <c r="H170" s="23"/>
      <c r="I170" s="23"/>
      <c r="L170"/>
    </row>
    <row r="171" spans="8:12" x14ac:dyDescent="0.45">
      <c r="H171" s="23"/>
      <c r="I171" s="23"/>
      <c r="L171"/>
    </row>
    <row r="172" spans="8:12" x14ac:dyDescent="0.45">
      <c r="H172" s="23"/>
      <c r="I172" s="23"/>
      <c r="L172"/>
    </row>
    <row r="173" spans="8:12" x14ac:dyDescent="0.45">
      <c r="H173" s="23"/>
      <c r="I173" s="23"/>
      <c r="L173"/>
    </row>
    <row r="174" spans="8:12" x14ac:dyDescent="0.45">
      <c r="H174" s="23"/>
      <c r="I174" s="23"/>
      <c r="L174"/>
    </row>
    <row r="175" spans="8:12" x14ac:dyDescent="0.45">
      <c r="H175" s="23"/>
      <c r="I175" s="23"/>
      <c r="L175"/>
    </row>
    <row r="176" spans="8:12" x14ac:dyDescent="0.45">
      <c r="H176" s="23"/>
      <c r="I176" s="23"/>
      <c r="L176"/>
    </row>
    <row r="177" spans="8:12" x14ac:dyDescent="0.45">
      <c r="H177" s="23"/>
      <c r="I177" s="23"/>
      <c r="L177"/>
    </row>
    <row r="178" spans="8:12" x14ac:dyDescent="0.45">
      <c r="H178" s="23"/>
      <c r="I178" s="23"/>
      <c r="L178"/>
    </row>
    <row r="179" spans="8:12" x14ac:dyDescent="0.45">
      <c r="H179" s="23"/>
      <c r="I179" s="23"/>
      <c r="L179"/>
    </row>
    <row r="180" spans="8:12" x14ac:dyDescent="0.45">
      <c r="H180" s="23"/>
      <c r="I180" s="23"/>
      <c r="L180"/>
    </row>
    <row r="181" spans="8:12" x14ac:dyDescent="0.45">
      <c r="H181" s="23"/>
      <c r="I181" s="23"/>
      <c r="L181"/>
    </row>
    <row r="182" spans="8:12" x14ac:dyDescent="0.45">
      <c r="H182" s="23"/>
      <c r="I182" s="23"/>
      <c r="L182"/>
    </row>
    <row r="183" spans="8:12" x14ac:dyDescent="0.45">
      <c r="H183" s="23"/>
      <c r="I183" s="23"/>
      <c r="L183"/>
    </row>
    <row r="184" spans="8:12" x14ac:dyDescent="0.45">
      <c r="H184" s="23"/>
      <c r="I184" s="23"/>
      <c r="L184"/>
    </row>
    <row r="185" spans="8:12" x14ac:dyDescent="0.45">
      <c r="H185" s="23"/>
      <c r="I185" s="23"/>
      <c r="L185"/>
    </row>
    <row r="186" spans="8:12" x14ac:dyDescent="0.45">
      <c r="H186" s="23"/>
      <c r="I186" s="23"/>
      <c r="L186"/>
    </row>
    <row r="187" spans="8:12" x14ac:dyDescent="0.45">
      <c r="H187" s="23"/>
      <c r="I187" s="23"/>
      <c r="L187"/>
    </row>
    <row r="188" spans="8:12" x14ac:dyDescent="0.45">
      <c r="H188" s="23"/>
      <c r="I188" s="23"/>
      <c r="L188"/>
    </row>
    <row r="189" spans="8:12" x14ac:dyDescent="0.45">
      <c r="H189" s="23"/>
      <c r="I189" s="23"/>
      <c r="L189"/>
    </row>
    <row r="190" spans="8:12" x14ac:dyDescent="0.45">
      <c r="H190" s="23"/>
      <c r="I190" s="23"/>
      <c r="L190"/>
    </row>
    <row r="191" spans="8:12" x14ac:dyDescent="0.45">
      <c r="H191" s="23"/>
      <c r="I191" s="23"/>
      <c r="L191"/>
    </row>
    <row r="192" spans="8:12" x14ac:dyDescent="0.45">
      <c r="H192" s="23"/>
      <c r="I192" s="23"/>
      <c r="L192"/>
    </row>
    <row r="193" spans="8:12" x14ac:dyDescent="0.45">
      <c r="H193" s="23"/>
      <c r="I193" s="23"/>
      <c r="L193"/>
    </row>
    <row r="194" spans="8:12" x14ac:dyDescent="0.45">
      <c r="H194" s="23"/>
      <c r="I194" s="23"/>
      <c r="L194"/>
    </row>
    <row r="195" spans="8:12" x14ac:dyDescent="0.45">
      <c r="H195" s="23"/>
      <c r="I195" s="23"/>
      <c r="L195"/>
    </row>
    <row r="196" spans="8:12" x14ac:dyDescent="0.45">
      <c r="H196" s="23"/>
      <c r="I196" s="23"/>
      <c r="L196"/>
    </row>
    <row r="197" spans="8:12" x14ac:dyDescent="0.45">
      <c r="H197" s="23"/>
      <c r="I197" s="23"/>
      <c r="L197"/>
    </row>
    <row r="198" spans="8:12" x14ac:dyDescent="0.45">
      <c r="H198" s="23"/>
      <c r="I198" s="23"/>
      <c r="L198"/>
    </row>
    <row r="199" spans="8:12" x14ac:dyDescent="0.45">
      <c r="H199" s="23"/>
      <c r="I199" s="23"/>
      <c r="L199"/>
    </row>
    <row r="200" spans="8:12" x14ac:dyDescent="0.45">
      <c r="H200" s="23"/>
      <c r="I200" s="23"/>
      <c r="L200"/>
    </row>
    <row r="201" spans="8:12" x14ac:dyDescent="0.45">
      <c r="H201" s="23"/>
      <c r="I201" s="23"/>
      <c r="L201"/>
    </row>
    <row r="202" spans="8:12" x14ac:dyDescent="0.45">
      <c r="H202" s="23"/>
      <c r="I202" s="23"/>
      <c r="L202"/>
    </row>
    <row r="203" spans="8:12" x14ac:dyDescent="0.45">
      <c r="H203" s="23"/>
      <c r="I203" s="23"/>
      <c r="L203"/>
    </row>
    <row r="204" spans="8:12" x14ac:dyDescent="0.45">
      <c r="H204" s="23"/>
      <c r="I204" s="23"/>
      <c r="L204"/>
    </row>
    <row r="205" spans="8:12" x14ac:dyDescent="0.45">
      <c r="H205" s="23"/>
      <c r="I205" s="23"/>
      <c r="L205"/>
    </row>
    <row r="206" spans="8:12" x14ac:dyDescent="0.45">
      <c r="H206" s="23"/>
      <c r="I206" s="23"/>
      <c r="L206"/>
    </row>
    <row r="207" spans="8:12" x14ac:dyDescent="0.45">
      <c r="H207" s="23"/>
      <c r="I207" s="23"/>
      <c r="L207"/>
    </row>
    <row r="208" spans="8:12" x14ac:dyDescent="0.45">
      <c r="H208" s="23"/>
      <c r="I208" s="23"/>
      <c r="L208"/>
    </row>
    <row r="209" spans="8:12" x14ac:dyDescent="0.45">
      <c r="H209" s="23"/>
      <c r="I209" s="23"/>
      <c r="L209"/>
    </row>
    <row r="210" spans="8:12" x14ac:dyDescent="0.45">
      <c r="H210" s="23"/>
      <c r="I210" s="23"/>
      <c r="L210"/>
    </row>
    <row r="211" spans="8:12" x14ac:dyDescent="0.45">
      <c r="H211" s="23"/>
      <c r="I211" s="23"/>
      <c r="L211"/>
    </row>
    <row r="212" spans="8:12" x14ac:dyDescent="0.45">
      <c r="H212" s="23"/>
      <c r="I212" s="23"/>
      <c r="L212"/>
    </row>
    <row r="213" spans="8:12" x14ac:dyDescent="0.45">
      <c r="H213" s="23"/>
      <c r="I213" s="23"/>
      <c r="L213"/>
    </row>
    <row r="214" spans="8:12" x14ac:dyDescent="0.45">
      <c r="H214" s="23"/>
      <c r="I214" s="23"/>
      <c r="L214"/>
    </row>
    <row r="215" spans="8:12" x14ac:dyDescent="0.45">
      <c r="H215" s="23"/>
      <c r="I215" s="23"/>
      <c r="L215"/>
    </row>
    <row r="216" spans="8:12" x14ac:dyDescent="0.45">
      <c r="L216"/>
    </row>
    <row r="217" spans="8:12" x14ac:dyDescent="0.45">
      <c r="L217"/>
    </row>
    <row r="218" spans="8:12" x14ac:dyDescent="0.45">
      <c r="L218"/>
    </row>
    <row r="219" spans="8:12" x14ac:dyDescent="0.45">
      <c r="L219"/>
    </row>
    <row r="220" spans="8:12" x14ac:dyDescent="0.45">
      <c r="L220"/>
    </row>
    <row r="221" spans="8:12" x14ac:dyDescent="0.45">
      <c r="L221"/>
    </row>
    <row r="222" spans="8:12" x14ac:dyDescent="0.45">
      <c r="L222"/>
    </row>
    <row r="223" spans="8:12" x14ac:dyDescent="0.45">
      <c r="L223"/>
    </row>
    <row r="224" spans="8:12" x14ac:dyDescent="0.45">
      <c r="L224"/>
    </row>
    <row r="225" spans="12:12" x14ac:dyDescent="0.45">
      <c r="L225"/>
    </row>
    <row r="226" spans="12:12" x14ac:dyDescent="0.45">
      <c r="L226"/>
    </row>
    <row r="227" spans="12:12" x14ac:dyDescent="0.45">
      <c r="L227"/>
    </row>
    <row r="228" spans="12:12" x14ac:dyDescent="0.45">
      <c r="L228"/>
    </row>
    <row r="229" spans="12:12" x14ac:dyDescent="0.45">
      <c r="L229"/>
    </row>
    <row r="230" spans="12:12" x14ac:dyDescent="0.45">
      <c r="L230"/>
    </row>
    <row r="231" spans="12:12" x14ac:dyDescent="0.45">
      <c r="L231"/>
    </row>
    <row r="232" spans="12:12" x14ac:dyDescent="0.45">
      <c r="L232"/>
    </row>
    <row r="233" spans="12:12" x14ac:dyDescent="0.45">
      <c r="L233"/>
    </row>
    <row r="234" spans="12:12" x14ac:dyDescent="0.45">
      <c r="L234"/>
    </row>
    <row r="235" spans="12:12" x14ac:dyDescent="0.45">
      <c r="L235"/>
    </row>
    <row r="236" spans="12:12" x14ac:dyDescent="0.45">
      <c r="L236"/>
    </row>
    <row r="237" spans="12:12" x14ac:dyDescent="0.45">
      <c r="L237"/>
    </row>
    <row r="238" spans="12:12" x14ac:dyDescent="0.45">
      <c r="L238"/>
    </row>
    <row r="239" spans="12:12" x14ac:dyDescent="0.45">
      <c r="L239"/>
    </row>
    <row r="240" spans="12:12" x14ac:dyDescent="0.45">
      <c r="L240"/>
    </row>
    <row r="241" spans="12:12" x14ac:dyDescent="0.45">
      <c r="L241"/>
    </row>
    <row r="242" spans="12:12" x14ac:dyDescent="0.45">
      <c r="L242"/>
    </row>
    <row r="243" spans="12:12" x14ac:dyDescent="0.45">
      <c r="L243"/>
    </row>
    <row r="244" spans="12:12" x14ac:dyDescent="0.45">
      <c r="L244"/>
    </row>
    <row r="245" spans="12:12" x14ac:dyDescent="0.45">
      <c r="L245"/>
    </row>
    <row r="246" spans="12:12" x14ac:dyDescent="0.45">
      <c r="L246"/>
    </row>
    <row r="247" spans="12:12" x14ac:dyDescent="0.45">
      <c r="L247"/>
    </row>
    <row r="248" spans="12:12" x14ac:dyDescent="0.45">
      <c r="L248"/>
    </row>
    <row r="249" spans="12:12" x14ac:dyDescent="0.45">
      <c r="L249"/>
    </row>
    <row r="250" spans="12:12" x14ac:dyDescent="0.45">
      <c r="L250"/>
    </row>
    <row r="251" spans="12:12" x14ac:dyDescent="0.45">
      <c r="L251"/>
    </row>
    <row r="252" spans="12:12" x14ac:dyDescent="0.45">
      <c r="L252"/>
    </row>
    <row r="253" spans="12:12" x14ac:dyDescent="0.45">
      <c r="L253"/>
    </row>
    <row r="254" spans="12:12" x14ac:dyDescent="0.45">
      <c r="L254"/>
    </row>
    <row r="255" spans="12:12" x14ac:dyDescent="0.45">
      <c r="L255"/>
    </row>
    <row r="256" spans="12:12" x14ac:dyDescent="0.45">
      <c r="L256"/>
    </row>
    <row r="257" spans="12:12" x14ac:dyDescent="0.45">
      <c r="L257"/>
    </row>
    <row r="258" spans="12:12" x14ac:dyDescent="0.45">
      <c r="L258"/>
    </row>
    <row r="259" spans="12:12" x14ac:dyDescent="0.45">
      <c r="L259"/>
    </row>
    <row r="260" spans="12:12" x14ac:dyDescent="0.45">
      <c r="L260"/>
    </row>
    <row r="261" spans="12:12" x14ac:dyDescent="0.45">
      <c r="L261"/>
    </row>
    <row r="262" spans="12:12" x14ac:dyDescent="0.45">
      <c r="L262"/>
    </row>
    <row r="263" spans="12:12" x14ac:dyDescent="0.45">
      <c r="L263"/>
    </row>
    <row r="264" spans="12:12" x14ac:dyDescent="0.45">
      <c r="L264"/>
    </row>
    <row r="265" spans="12:12" x14ac:dyDescent="0.45">
      <c r="L265"/>
    </row>
    <row r="266" spans="12:12" x14ac:dyDescent="0.45">
      <c r="L266"/>
    </row>
    <row r="267" spans="12:12" x14ac:dyDescent="0.45">
      <c r="L267"/>
    </row>
    <row r="268" spans="12:12" x14ac:dyDescent="0.45">
      <c r="L268"/>
    </row>
    <row r="269" spans="12:12" x14ac:dyDescent="0.45">
      <c r="L269"/>
    </row>
    <row r="270" spans="12:12" x14ac:dyDescent="0.45">
      <c r="L270"/>
    </row>
    <row r="271" spans="12:12" x14ac:dyDescent="0.45">
      <c r="L271"/>
    </row>
    <row r="272" spans="12:12" x14ac:dyDescent="0.45">
      <c r="L272"/>
    </row>
    <row r="273" spans="12:12" x14ac:dyDescent="0.45">
      <c r="L273"/>
    </row>
    <row r="274" spans="12:12" x14ac:dyDescent="0.45">
      <c r="L274"/>
    </row>
    <row r="275" spans="12:12" x14ac:dyDescent="0.45">
      <c r="L275"/>
    </row>
    <row r="276" spans="12:12" x14ac:dyDescent="0.45">
      <c r="L276"/>
    </row>
    <row r="277" spans="12:12" x14ac:dyDescent="0.45">
      <c r="L277"/>
    </row>
    <row r="278" spans="12:12" x14ac:dyDescent="0.45">
      <c r="L278"/>
    </row>
  </sheetData>
  <autoFilter ref="B29:M49" xr:uid="{00000000-0001-0000-0000-000000000000}"/>
  <mergeCells count="3">
    <mergeCell ref="C49:E49"/>
    <mergeCell ref="C42:E42"/>
    <mergeCell ref="C26:E26"/>
  </mergeCells>
  <pageMargins left="0.3515625" right="0.3515625" top="0.50390625" bottom="0.75" header="0.3" footer="0.3"/>
  <pageSetup scale="50" fitToHeight="0" orientation="landscape" r:id="rId1"/>
  <rowBreaks count="1" manualBreakCount="1">
    <brk id="2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255C-70B5-41E1-A3B6-AD6FC377C483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E565-8F03-41F6-86EF-0BA3A815F8EA}">
  <dimension ref="A1:D9"/>
  <sheetViews>
    <sheetView workbookViewId="0">
      <selection activeCell="G6" sqref="G6"/>
    </sheetView>
  </sheetViews>
  <sheetFormatPr defaultColWidth="9.1328125" defaultRowHeight="14.25" x14ac:dyDescent="0.45"/>
  <cols>
    <col min="1" max="1" width="22.86328125" style="142" customWidth="1"/>
    <col min="2" max="2" width="49.73046875" style="131" customWidth="1"/>
    <col min="3" max="3" width="28.1328125" style="131" customWidth="1"/>
    <col min="4" max="4" width="11.73046875" style="136" customWidth="1"/>
    <col min="5" max="16384" width="9.1328125" style="131"/>
  </cols>
  <sheetData>
    <row r="1" spans="1:4" ht="20.25" customHeight="1" x14ac:dyDescent="0.45">
      <c r="A1" s="177" t="s">
        <v>137</v>
      </c>
      <c r="B1" s="177"/>
      <c r="C1" s="177"/>
      <c r="D1" s="177"/>
    </row>
    <row r="2" spans="1:4" ht="14.65" thickBot="1" x14ac:dyDescent="0.5">
      <c r="A2" s="132" t="s">
        <v>138</v>
      </c>
      <c r="B2" s="133" t="s">
        <v>139</v>
      </c>
      <c r="C2" s="133" t="s">
        <v>3</v>
      </c>
      <c r="D2" s="134" t="s">
        <v>140</v>
      </c>
    </row>
    <row r="3" spans="1:4" ht="32.25" customHeight="1" thickTop="1" x14ac:dyDescent="0.45">
      <c r="A3" s="135" t="s">
        <v>141</v>
      </c>
      <c r="B3" s="131" t="s">
        <v>142</v>
      </c>
    </row>
    <row r="4" spans="1:4" ht="28.5" x14ac:dyDescent="0.45">
      <c r="A4" s="135" t="s">
        <v>143</v>
      </c>
      <c r="B4" s="137" t="s">
        <v>144</v>
      </c>
      <c r="C4" s="137"/>
    </row>
    <row r="5" spans="1:4" ht="28.5" x14ac:dyDescent="0.45">
      <c r="A5" s="138" t="s">
        <v>145</v>
      </c>
      <c r="B5" s="139" t="s">
        <v>146</v>
      </c>
      <c r="C5" s="139"/>
      <c r="D5" s="140" t="s">
        <v>147</v>
      </c>
    </row>
    <row r="6" spans="1:4" x14ac:dyDescent="0.45">
      <c r="A6" s="135" t="s">
        <v>148</v>
      </c>
      <c r="B6" s="137" t="s">
        <v>149</v>
      </c>
      <c r="C6" s="141" t="s">
        <v>150</v>
      </c>
    </row>
    <row r="7" spans="1:4" ht="20.25" customHeight="1" x14ac:dyDescent="0.45">
      <c r="A7" s="142" t="s">
        <v>151</v>
      </c>
      <c r="B7" s="131" t="s">
        <v>152</v>
      </c>
      <c r="C7" s="143">
        <v>500000</v>
      </c>
    </row>
    <row r="8" spans="1:4" ht="20.25" customHeight="1" x14ac:dyDescent="0.45">
      <c r="A8" s="142" t="s">
        <v>153</v>
      </c>
      <c r="B8" s="131" t="s">
        <v>154</v>
      </c>
      <c r="C8" s="143">
        <v>327979</v>
      </c>
    </row>
    <row r="9" spans="1:4" ht="28.5" x14ac:dyDescent="0.45">
      <c r="A9" s="142" t="s">
        <v>155</v>
      </c>
      <c r="B9" s="137" t="s">
        <v>156</v>
      </c>
      <c r="C9" s="141">
        <v>2000000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Grant Summary</vt:lpstr>
      <vt:lpstr>Sheet1</vt:lpstr>
      <vt:lpstr>Grant Log</vt:lpstr>
      <vt:lpstr>'Grant Summary'!Print_Area</vt:lpstr>
      <vt:lpstr>'Grant Summary'!Print_Titles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Robertson</dc:creator>
  <cp:lastModifiedBy>Paulette Harbert</cp:lastModifiedBy>
  <cp:lastPrinted>2024-06-12T13:43:59Z</cp:lastPrinted>
  <dcterms:created xsi:type="dcterms:W3CDTF">2019-06-11T12:19:53Z</dcterms:created>
  <dcterms:modified xsi:type="dcterms:W3CDTF">2025-04-11T11:56:36Z</dcterms:modified>
</cp:coreProperties>
</file>